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firstSheet="5" activeTab="9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กระดาษทำการ" sheetId="11" r:id="rId11"/>
  </sheets>
  <definedNames/>
  <calcPr fullCalcOnLoad="1"/>
</workbook>
</file>

<file path=xl/sharedStrings.xml><?xml version="1.0" encoding="utf-8"?>
<sst xmlns="http://schemas.openxmlformats.org/spreadsheetml/2006/main" count="863" uniqueCount="304">
  <si>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</si>
  <si>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</si>
  <si>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</si>
  <si>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</si>
  <si>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</si>
  <si>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</si>
  <si>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</si>
  <si>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</si>
  <si>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</si>
  <si>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</si>
  <si>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</si>
  <si>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</si>
  <si>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</si>
  <si>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</si>
  <si>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</si>
  <si>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</si>
  <si>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</si>
  <si>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</si>
  <si>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</si>
  <si>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</si>
  <si>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</si>
  <si>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</si>
  <si>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</si>
  <si>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</si>
  <si>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</si>
  <si>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</si>
  <si>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</si>
  <si>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</si>
  <si>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</si>
  <si>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</si>
  <si>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</si>
  <si>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</si>
  <si>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</si>
  <si>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</si>
  <si>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</si>
  <si>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</si>
  <si>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</si>
  <si>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</si>
  <si>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</si>
  <si>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</si>
  <si>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</si>
  <si>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</si>
  <si>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</si>
  <si>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</si>
  <si>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</si>
  <si>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</si>
  <si>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</si>
  <si>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</si>
  <si>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</si>
  <si>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</si>
  <si>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</si>
  <si>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</si>
  <si>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</si>
  <si>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</si>
  <si>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</si>
  <si>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</si>
  <si>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</si>
  <si>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</si>
  <si>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</si>
  <si>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</si>
  <si>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</si>
  <si>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</si>
  <si>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</si>
  <si>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</si>
  <si>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</si>
  <si>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</si>
  <si>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</si>
  <si>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</si>
  <si>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</si>
  <si>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</si>
  <si>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</si>
  <si>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</si>
  <si>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ธ.ก.ส. หัวหิน 435-2-15433-2</t>
  </si>
  <si>
    <t>เงินฝาก ธ.ก.ส. หัวหิน 435-2-15706-3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</si>
  <si>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</si>
  <si>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</si>
  <si>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</si>
  <si>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</si>
  <si>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เลขที่บัญชี  435-2-15433-2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</si>
  <si>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</si>
  <si>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</si>
  <si>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</si>
  <si>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</si>
  <si>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</si>
  <si>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</si>
  <si>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</si>
  <si>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</si>
  <si>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</si>
  <si>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</si>
  <si>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</si>
  <si>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</si>
  <si>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</si>
  <si>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</si>
  <si>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</si>
  <si>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</si>
  <si>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</si>
  <si>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</si>
  <si>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</si>
  <si>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</si>
  <si>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</si>
  <si>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</si>
  <si>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</si>
  <si>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</si>
  <si>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</si>
  <si>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</si>
  <si>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</si>
  <si>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</si>
  <si>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</si>
  <si>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</si>
  <si>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</si>
  <si>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</si>
  <si>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</si>
  <si>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</si>
  <si>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</si>
  <si>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</si>
  <si>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</si>
  <si>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</si>
  <si>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</si>
  <si>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</si>
  <si>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เงินฝาก กรุงไทย หัวหิน 394-2-00947-1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</si>
  <si>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</si>
  <si>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</si>
  <si>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</si>
  <si>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</si>
  <si>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</si>
  <si>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</si>
  <si>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</si>
  <si>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</si>
  <si>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</si>
  <si>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</si>
  <si>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</si>
  <si>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</si>
  <si>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</si>
  <si>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</si>
  <si>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</si>
  <si>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ค่าจ่างและเงินเพิ่มต่างๆ ผู้ดูแลเด็กเล็ก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</si>
  <si>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</si>
  <si>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</si>
  <si>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</si>
  <si>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</si>
  <si>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</si>
  <si>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</si>
  <si>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</si>
  <si>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</si>
  <si>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</si>
  <si>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</si>
  <si>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</si>
  <si>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</si>
  <si>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</si>
  <si>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</si>
  <si>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</si>
  <si>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</si>
  <si>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</si>
  <si>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</si>
  <si>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</si>
  <si>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</si>
  <si>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</si>
  <si>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</si>
  <si>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</si>
  <si>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</si>
  <si>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</si>
  <si>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</si>
  <si>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งบรายรับ - รายจ่ายตามงบประมาณ ประจำปี 2555</t>
  </si>
  <si>
    <t>องค์การบริหารส่วนตำบลหินเหล็กไฟ  อำเภอหัวหิน  จังหวัดประจวบคีรีขันธ์</t>
  </si>
  <si>
    <t>โครงการป้องกันและแก้ไขปัญหายาเสพติด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</si>
  <si>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</si>
  <si>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</si>
  <si>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</si>
  <si>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</si>
  <si>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</si>
  <si>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</si>
  <si>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</si>
  <si>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</si>
  <si>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เงินทุนการศึกษา ผู้ดูแลเด็กเล็ก</t>
  </si>
  <si>
    <t>ค่าวัสดุการศึกษา ศูนย์พัฒนาเด็กเล็ก</t>
  </si>
  <si>
    <t>ค่าใช้สอย  ค่าใช้จ่ายในการเลือกตั้งฯ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</si>
  <si>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</si>
  <si>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</si>
  <si>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</si>
  <si>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</si>
  <si>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</si>
  <si>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</si>
  <si>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</si>
  <si>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</si>
  <si>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</si>
  <si>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</si>
  <si>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</si>
  <si>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</si>
  <si>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</si>
  <si>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</si>
  <si>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</si>
  <si>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</si>
  <si>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</si>
  <si>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</si>
  <si>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</si>
  <si>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</si>
  <si>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</si>
  <si>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</si>
  <si>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</si>
  <si>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</si>
  <si>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</si>
  <si>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r>
      <t>เงินอุดหนุนเฉพาะกิจ เบี้ยยังชีพผู้พิการ</t>
    </r>
  </si>
  <si>
    <t>เงินอุดหนุนเฉพาะกิจ เบี้ยยังชีพผู้สูงอายุ</t>
  </si>
  <si>
    <t>ค่าจ่างผู้ดูแลเด็กเล็ก</t>
  </si>
  <si>
    <t>เงินเพิ่มต่างๆ ผู้ดูแลเด็กเล็ก</t>
  </si>
  <si>
    <t>ปีงบประมาณ 2556</t>
  </si>
  <si>
    <t>*000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</si>
  <si>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</si>
  <si>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</si>
  <si>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</si>
  <si>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</si>
  <si>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</si>
  <si>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</si>
  <si>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</si>
  <si>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</si>
  <si>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</si>
  <si>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</si>
  <si>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</si>
  <si>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</si>
  <si>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</si>
  <si>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</si>
  <si>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</si>
  <si>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</si>
  <si>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</si>
  <si>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</si>
  <si>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</si>
  <si>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</si>
  <si>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</si>
  <si>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</si>
  <si>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</si>
  <si>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</si>
  <si>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</si>
  <si>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</si>
  <si>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</si>
  <si>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</si>
  <si>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</si>
  <si>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</si>
  <si>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</si>
  <si>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</si>
  <si>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</si>
  <si>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</si>
  <si>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</si>
  <si>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</si>
  <si>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</si>
  <si>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</si>
  <si>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เงินอุดหนุนเฉพาะกิจ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</si>
  <si>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</si>
  <si>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</si>
  <si>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</si>
  <si>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</si>
  <si>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>เงินเดือน  (ฝ่ายการเมือง)</t>
  </si>
  <si>
    <t>เงินเดิอน  (ฝ่ายประจำ)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</si>
  <si>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</si>
  <si>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</si>
  <si>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องค์การบริหารส่วนตำบลหินเหล็กไฟ   อำเภอหัวหิน จังหวัดประจวบคีรีขันธ์</t>
  </si>
  <si>
    <t>กระดาษทำการกระทบยอด รายจ่ายตามงบประมาณ</t>
  </si>
  <si>
    <t>แผนงาน / งาน</t>
  </si>
  <si>
    <t>*00320</t>
  </si>
  <si>
    <t>*00111</t>
  </si>
  <si>
    <t>*00113</t>
  </si>
  <si>
    <t>*00121</t>
  </si>
  <si>
    <t>*00123</t>
  </si>
  <si>
    <t>*00211</t>
  </si>
  <si>
    <t>*00212</t>
  </si>
  <si>
    <t>*00221</t>
  </si>
  <si>
    <t>*00231</t>
  </si>
  <si>
    <t>*00232</t>
  </si>
  <si>
    <t>*00241</t>
  </si>
  <si>
    <t>*00242</t>
  </si>
  <si>
    <t>*00244</t>
  </si>
  <si>
    <t>*00252</t>
  </si>
  <si>
    <t>*00261</t>
  </si>
  <si>
    <t>*00262</t>
  </si>
  <si>
    <t>*00263</t>
  </si>
  <si>
    <t>*00311</t>
  </si>
  <si>
    <t>*00312</t>
  </si>
  <si>
    <t>*00321</t>
  </si>
  <si>
    <t>*00322</t>
  </si>
  <si>
    <t>*00411</t>
  </si>
  <si>
    <t>รวมเดือนนี้</t>
  </si>
  <si>
    <t>รวมตั้งแต่ต้นปี</t>
  </si>
  <si>
    <t>*00332</t>
  </si>
  <si>
    <t xml:space="preserve"> วันที่  31 ธันวาคม  2555</t>
  </si>
  <si>
    <t>วันที่    31  มกราคม  2556</t>
  </si>
  <si>
    <t>ณ วันที่    31   มกราคม 2556</t>
  </si>
  <si>
    <t xml:space="preserve"> วันที่  31  มกราคม 2556</t>
  </si>
  <si>
    <r>
      <t>ประจำเดือน  มกราคม 2556</t>
    </r>
    <r>
      <rPr>
        <b/>
        <sz val="14"/>
        <rFont val="AngsanaUPC"/>
        <family val="1"/>
      </rPr>
      <t xml:space="preserve"> </t>
    </r>
  </si>
  <si>
    <t>ยอดคงเหลือตามรายงานธนาคาร ณ วันที่   31  มกราคม   พ.ศ. 2556</t>
  </si>
  <si>
    <t>ยอดคงเหลือตามบัญชี ณ วันที่  31 มกราคม  พ.ศ.2556</t>
  </si>
  <si>
    <t>วันที่    31 มกราคม  พ.ศ.2556</t>
  </si>
  <si>
    <r>
      <t>ประจำเดือน  มกราคม 2556</t>
    </r>
    <r>
      <rPr>
        <b/>
        <sz val="14"/>
        <rFont val="AngsanaUPC"/>
        <family val="1"/>
      </rPr>
      <t xml:space="preserve">  </t>
    </r>
  </si>
  <si>
    <t>ณ วันที่    31  มกราคม  2556</t>
  </si>
  <si>
    <t>ตั้งแต่วันที่  1  ตุลาคม พ.ศ. 2555 ถึงวันที่   31  มกราคม 2556</t>
  </si>
  <si>
    <t>ตั้งแต่วันที่ 1 ตุลาคม 2555 ถึง วันที่ 31 มกราคม 2556</t>
  </si>
  <si>
    <t>ปรับปรุงถึง ม.ค. 56</t>
  </si>
  <si>
    <t xml:space="preserve">     ( นายทวีศักดิ์  อุดมวิชชากร )                          (นางจิราพร  รอดภัย )                                        ( นายสมพันธ์ ศรีสุวรรณ )               </t>
  </si>
  <si>
    <t xml:space="preserve">          ผู้อำนวยการกองคลัง                ปลัดองค์การบริหารส่วนตำบลหินเหล็กไฟ     รองนายกองค์การบริหารส่วนตำบลหินเหล็กไฟ</t>
  </si>
  <si>
    <t>รักษาราชการแทนนายกองค์การบริหารส่วนตำบลหินเหล็กไฟ</t>
  </si>
  <si>
    <t xml:space="preserve">( นายทวีศักดิ์  อุดมวิชชากร )                          (นางจิราพร  รอดภัย )                                        ( นายสมพันธ์ ศรีสุวรรณ )    </t>
  </si>
  <si>
    <t xml:space="preserve">                         ผู้อำนวยการกองคลัง                ปลัดองค์การบริหารส่วนตำบลหินเหล็กไฟ        รองนายกองค์การบริหารส่วนตำบลหินเหล็กไฟ</t>
  </si>
  <si>
    <t xml:space="preserve">          ผู้อำนวยการกองคลัง          ปลัดองค์การบริหารส่วนตำบลหินเหล็กไฟ    รองนายกองค์การบริหารส่วนตำบลหินเหล็กไฟ</t>
  </si>
  <si>
    <r>
      <rPr>
        <sz val="3"/>
        <rFont val="Angsana New"/>
        <family val="1"/>
      </rPr>
      <t>.</t>
    </r>
    <r>
      <rPr>
        <sz val="16"/>
        <rFont val="Angsana New"/>
        <family val="1"/>
      </rPr>
      <t xml:space="preserve">+ </t>
    </r>
  </si>
  <si>
    <t>ประจำเดือน  มกราคม   2556</t>
  </si>
  <si>
    <t xml:space="preserve">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</si>
</sst>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</numFmts>
  <fonts count="76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0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b/>
      <sz val="10"/>
      <color indexed="56"/>
      <name val="Angsana New"/>
      <family val="1"/>
    </font>
    <font>
      <b/>
      <sz val="9"/>
      <color indexed="10"/>
      <name val="AngsanaUPC"/>
      <family val="1"/>
    </font>
    <font>
      <b/>
      <sz val="9"/>
      <name val="AngsanaUPC"/>
      <family val="1"/>
    </font>
    <font>
      <sz val="9"/>
      <name val="AngsanaUPC"/>
      <family val="1"/>
    </font>
    <font>
      <b/>
      <sz val="9"/>
      <color indexed="56"/>
      <name val="AngsanaUPC"/>
      <family val="1"/>
    </font>
    <font>
      <sz val="3"/>
      <name val="Angsana New"/>
      <family val="1"/>
    </font>
    <font>
      <sz val="9"/>
      <name val="Angsana New"/>
      <family val="1"/>
    </font>
    <font>
      <sz val="9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0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0"/>
      <color rgb="FFFF0000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0" fontId="2" fillId="0" borderId="0" xfId="0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43" fontId="2" fillId="0" borderId="0" xfId="37" applyFont="1" applyAlignment="1">
      <alignment/>
    </xf>
    <xf numFmtId="43" fontId="0" fillId="0" borderId="0" xfId="37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3" fillId="0" borderId="0" xfId="37" applyFont="1" applyAlignment="1">
      <alignment/>
    </xf>
    <xf numFmtId="43" fontId="74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43" fontId="17" fillId="0" borderId="22" xfId="37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3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5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4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43" fontId="1" fillId="0" borderId="25" xfId="37" applyFont="1" applyBorder="1" applyAlignment="1">
      <alignment horizontal="right"/>
    </xf>
    <xf numFmtId="43" fontId="1" fillId="0" borderId="0" xfId="37" applyFont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5" fillId="0" borderId="20" xfId="37" applyFont="1" applyBorder="1" applyAlignment="1">
      <alignment/>
    </xf>
    <xf numFmtId="43" fontId="14" fillId="0" borderId="0" xfId="0" applyNumberFormat="1" applyFont="1" applyBorder="1" applyAlignment="1">
      <alignment/>
    </xf>
    <xf numFmtId="43" fontId="75" fillId="0" borderId="0" xfId="37" applyFont="1" applyAlignment="1">
      <alignment horizontal="center"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6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43" fontId="22" fillId="0" borderId="27" xfId="37" applyFont="1" applyBorder="1" applyAlignment="1">
      <alignment horizontal="center"/>
    </xf>
    <xf numFmtId="43" fontId="22" fillId="0" borderId="10" xfId="37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3" fontId="22" fillId="0" borderId="0" xfId="37" applyFont="1" applyBorder="1" applyAlignment="1">
      <alignment horizontal="center"/>
    </xf>
    <xf numFmtId="43" fontId="22" fillId="0" borderId="15" xfId="37" applyFont="1" applyBorder="1" applyAlignment="1">
      <alignment horizontal="center"/>
    </xf>
    <xf numFmtId="43" fontId="22" fillId="0" borderId="11" xfId="37" applyFont="1" applyBorder="1" applyAlignment="1">
      <alignment horizontal="center"/>
    </xf>
    <xf numFmtId="43" fontId="22" fillId="0" borderId="14" xfId="37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43" fontId="22" fillId="0" borderId="28" xfId="37" applyFont="1" applyBorder="1" applyAlignment="1">
      <alignment horizontal="center"/>
    </xf>
    <xf numFmtId="43" fontId="22" fillId="0" borderId="16" xfId="37" applyFont="1" applyBorder="1" applyAlignment="1">
      <alignment horizontal="center"/>
    </xf>
    <xf numFmtId="0" fontId="24" fillId="0" borderId="15" xfId="0" applyFont="1" applyBorder="1" applyAlignment="1">
      <alignment/>
    </xf>
    <xf numFmtId="43" fontId="25" fillId="0" borderId="29" xfId="37" applyFont="1" applyBorder="1" applyAlignment="1">
      <alignment/>
    </xf>
    <xf numFmtId="43" fontId="25" fillId="0" borderId="15" xfId="37" applyFont="1" applyBorder="1" applyAlignment="1">
      <alignment/>
    </xf>
    <xf numFmtId="43" fontId="25" fillId="0" borderId="0" xfId="37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30" xfId="0" applyFont="1" applyBorder="1" applyAlignment="1">
      <alignment/>
    </xf>
    <xf numFmtId="43" fontId="25" fillId="0" borderId="30" xfId="37" applyFont="1" applyBorder="1" applyAlignment="1">
      <alignment/>
    </xf>
    <xf numFmtId="43" fontId="25" fillId="0" borderId="31" xfId="37" applyFont="1" applyBorder="1" applyAlignment="1">
      <alignment/>
    </xf>
    <xf numFmtId="43" fontId="25" fillId="0" borderId="30" xfId="0" applyNumberFormat="1" applyFont="1" applyBorder="1" applyAlignment="1">
      <alignment/>
    </xf>
    <xf numFmtId="43" fontId="25" fillId="0" borderId="0" xfId="37" applyFont="1" applyAlignment="1">
      <alignment/>
    </xf>
    <xf numFmtId="43" fontId="25" fillId="0" borderId="32" xfId="37" applyFont="1" applyBorder="1" applyAlignment="1">
      <alignment/>
    </xf>
    <xf numFmtId="43" fontId="25" fillId="0" borderId="30" xfId="37" applyFont="1" applyBorder="1" applyAlignment="1">
      <alignment horizontal="right"/>
    </xf>
    <xf numFmtId="43" fontId="25" fillId="0" borderId="15" xfId="37" applyFont="1" applyBorder="1" applyAlignment="1">
      <alignment horizontal="right"/>
    </xf>
    <xf numFmtId="0" fontId="25" fillId="0" borderId="16" xfId="0" applyFont="1" applyBorder="1" applyAlignment="1">
      <alignment/>
    </xf>
    <xf numFmtId="43" fontId="25" fillId="0" borderId="33" xfId="37" applyFont="1" applyBorder="1" applyAlignment="1">
      <alignment horizontal="center"/>
    </xf>
    <xf numFmtId="43" fontId="25" fillId="0" borderId="16" xfId="37" applyFont="1" applyBorder="1" applyAlignment="1">
      <alignment horizontal="right"/>
    </xf>
    <xf numFmtId="43" fontId="25" fillId="0" borderId="28" xfId="37" applyFont="1" applyBorder="1" applyAlignment="1">
      <alignment/>
    </xf>
    <xf numFmtId="43" fontId="25" fillId="0" borderId="16" xfId="37" applyFont="1" applyBorder="1" applyAlignment="1">
      <alignment/>
    </xf>
    <xf numFmtId="0" fontId="22" fillId="0" borderId="17" xfId="0" applyFont="1" applyBorder="1" applyAlignment="1">
      <alignment horizontal="center"/>
    </xf>
    <xf numFmtId="43" fontId="22" fillId="0" borderId="18" xfId="37" applyFont="1" applyBorder="1" applyAlignment="1">
      <alignment/>
    </xf>
    <xf numFmtId="43" fontId="22" fillId="0" borderId="17" xfId="37" applyFont="1" applyBorder="1" applyAlignment="1">
      <alignment/>
    </xf>
    <xf numFmtId="43" fontId="22" fillId="0" borderId="22" xfId="37" applyFont="1" applyBorder="1" applyAlignment="1">
      <alignment/>
    </xf>
    <xf numFmtId="43" fontId="22" fillId="0" borderId="17" xfId="0" applyNumberFormat="1" applyFont="1" applyBorder="1" applyAlignment="1">
      <alignment/>
    </xf>
    <xf numFmtId="0" fontId="24" fillId="0" borderId="29" xfId="0" applyFont="1" applyBorder="1" applyAlignment="1">
      <alignment/>
    </xf>
    <xf numFmtId="43" fontId="25" fillId="0" borderId="34" xfId="37" applyFont="1" applyBorder="1" applyAlignment="1">
      <alignment/>
    </xf>
    <xf numFmtId="0" fontId="25" fillId="0" borderId="0" xfId="0" applyFont="1" applyAlignment="1">
      <alignment/>
    </xf>
    <xf numFmtId="0" fontId="25" fillId="0" borderId="35" xfId="0" applyFont="1" applyBorder="1" applyAlignment="1">
      <alignment/>
    </xf>
    <xf numFmtId="43" fontId="25" fillId="0" borderId="36" xfId="37" applyFont="1" applyBorder="1" applyAlignment="1">
      <alignment horizontal="right"/>
    </xf>
    <xf numFmtId="43" fontId="25" fillId="0" borderId="11" xfId="37" applyFont="1" applyBorder="1" applyAlignment="1">
      <alignment/>
    </xf>
    <xf numFmtId="0" fontId="25" fillId="0" borderId="33" xfId="0" applyFont="1" applyBorder="1" applyAlignment="1">
      <alignment/>
    </xf>
    <xf numFmtId="43" fontId="25" fillId="0" borderId="33" xfId="37" applyFont="1" applyBorder="1" applyAlignment="1">
      <alignment/>
    </xf>
    <xf numFmtId="43" fontId="22" fillId="0" borderId="20" xfId="37" applyFont="1" applyBorder="1" applyAlignment="1">
      <alignment/>
    </xf>
    <xf numFmtId="43" fontId="22" fillId="0" borderId="0" xfId="37" applyFont="1" applyAlignment="1">
      <alignment/>
    </xf>
    <xf numFmtId="43" fontId="22" fillId="0" borderId="24" xfId="37" applyFont="1" applyBorder="1" applyAlignment="1">
      <alignment/>
    </xf>
    <xf numFmtId="43" fontId="23" fillId="0" borderId="0" xfId="0" applyNumberFormat="1" applyFont="1" applyAlignment="1">
      <alignment/>
    </xf>
    <xf numFmtId="43" fontId="25" fillId="33" borderId="31" xfId="37" applyFont="1" applyFill="1" applyBorder="1" applyAlignment="1">
      <alignment/>
    </xf>
    <xf numFmtId="43" fontId="25" fillId="33" borderId="30" xfId="37" applyFont="1" applyFill="1" applyBorder="1" applyAlignment="1">
      <alignment/>
    </xf>
    <xf numFmtId="43" fontId="25" fillId="33" borderId="30" xfId="0" applyNumberFormat="1" applyFont="1" applyFill="1" applyBorder="1" applyAlignment="1">
      <alignment/>
    </xf>
    <xf numFmtId="43" fontId="25" fillId="33" borderId="15" xfId="0" applyNumberFormat="1" applyFont="1" applyFill="1" applyBorder="1" applyAlignment="1">
      <alignment/>
    </xf>
    <xf numFmtId="43" fontId="25" fillId="33" borderId="1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43" fontId="29" fillId="0" borderId="17" xfId="37" applyFont="1" applyBorder="1" applyAlignment="1">
      <alignment/>
    </xf>
    <xf numFmtId="0" fontId="29" fillId="0" borderId="17" xfId="0" applyFont="1" applyBorder="1" applyAlignment="1">
      <alignment/>
    </xf>
    <xf numFmtId="43" fontId="29" fillId="0" borderId="17" xfId="37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43" fontId="27" fillId="0" borderId="17" xfId="37" applyFont="1" applyBorder="1" applyAlignment="1">
      <alignment/>
    </xf>
    <xf numFmtId="43" fontId="27" fillId="0" borderId="17" xfId="37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43" fontId="30" fillId="0" borderId="17" xfId="37" applyFont="1" applyBorder="1" applyAlignment="1">
      <alignment/>
    </xf>
    <xf numFmtId="43" fontId="30" fillId="0" borderId="17" xfId="37" applyFont="1" applyBorder="1" applyAlignment="1">
      <alignment horizontal="right"/>
    </xf>
    <xf numFmtId="43" fontId="30" fillId="0" borderId="17" xfId="37" applyFont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43" fontId="29" fillId="0" borderId="17" xfId="37" applyFont="1" applyBorder="1" applyAlignment="1">
      <alignment horizontal="center"/>
    </xf>
    <xf numFmtId="43" fontId="29" fillId="0" borderId="16" xfId="37" applyFont="1" applyBorder="1" applyAlignment="1">
      <alignment horizontal="center"/>
    </xf>
    <xf numFmtId="43" fontId="27" fillId="0" borderId="17" xfId="0" applyNumberFormat="1" applyFont="1" applyBorder="1" applyAlignment="1">
      <alignment horizontal="center"/>
    </xf>
    <xf numFmtId="43" fontId="27" fillId="0" borderId="17" xfId="0" applyNumberFormat="1" applyFont="1" applyBorder="1" applyAlignment="1">
      <alignment horizontal="right"/>
    </xf>
    <xf numFmtId="43" fontId="27" fillId="0" borderId="16" xfId="0" applyNumberFormat="1" applyFont="1" applyBorder="1" applyAlignment="1">
      <alignment horizontal="center"/>
    </xf>
    <xf numFmtId="43" fontId="30" fillId="0" borderId="17" xfId="37" applyFont="1" applyBorder="1" applyAlignment="1">
      <alignment horizontal="center"/>
    </xf>
    <xf numFmtId="43" fontId="30" fillId="0" borderId="16" xfId="37" applyFont="1" applyBorder="1" applyAlignment="1">
      <alignment horizontal="center"/>
    </xf>
    <xf numFmtId="43" fontId="27" fillId="0" borderId="17" xfId="37" applyFont="1" applyBorder="1" applyAlignment="1">
      <alignment horizontal="center"/>
    </xf>
    <xf numFmtId="43" fontId="27" fillId="0" borderId="16" xfId="37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43" fontId="28" fillId="0" borderId="17" xfId="37" applyFont="1" applyBorder="1" applyAlignment="1">
      <alignment/>
    </xf>
    <xf numFmtId="43" fontId="29" fillId="0" borderId="17" xfId="37" applyFont="1" applyBorder="1" applyAlignment="1">
      <alignment/>
    </xf>
    <xf numFmtId="0" fontId="28" fillId="34" borderId="17" xfId="0" applyFont="1" applyFill="1" applyBorder="1" applyAlignment="1">
      <alignment horizontal="right"/>
    </xf>
    <xf numFmtId="43" fontId="28" fillId="34" borderId="17" xfId="37" applyFont="1" applyFill="1" applyBorder="1" applyAlignment="1">
      <alignment/>
    </xf>
    <xf numFmtId="43" fontId="27" fillId="0" borderId="10" xfId="37" applyFont="1" applyBorder="1" applyAlignment="1">
      <alignment horizontal="right"/>
    </xf>
    <xf numFmtId="0" fontId="30" fillId="0" borderId="20" xfId="0" applyFont="1" applyBorder="1" applyAlignment="1">
      <alignment horizontal="right"/>
    </xf>
    <xf numFmtId="43" fontId="30" fillId="0" borderId="20" xfId="37" applyFont="1" applyBorder="1" applyAlignment="1">
      <alignment/>
    </xf>
    <xf numFmtId="43" fontId="30" fillId="0" borderId="20" xfId="37" applyFont="1" applyBorder="1" applyAlignment="1">
      <alignment horizontal="right"/>
    </xf>
    <xf numFmtId="207" fontId="30" fillId="0" borderId="20" xfId="37" applyNumberFormat="1" applyFont="1" applyBorder="1" applyAlignment="1">
      <alignment/>
    </xf>
    <xf numFmtId="43" fontId="23" fillId="0" borderId="0" xfId="37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0" xfId="0" applyFont="1" applyAlignment="1">
      <alignment horizontal="left"/>
    </xf>
    <xf numFmtId="43" fontId="22" fillId="0" borderId="0" xfId="37" applyFont="1" applyAlignment="1">
      <alignment horizontal="left"/>
    </xf>
    <xf numFmtId="0" fontId="22" fillId="0" borderId="1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43" fontId="22" fillId="0" borderId="0" xfId="37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8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zoomScale="150" zoomScaleNormal="150" zoomScalePageLayoutView="0" workbookViewId="0" topLeftCell="A1">
      <selection activeCell="A35" sqref="A35:D37"/>
    </sheetView>
  </sheetViews>
  <sheetFormatPr defaultColWidth="9.140625" defaultRowHeight="21.75"/>
  <cols>
    <col min="1" max="1" width="47.28125" style="0" customWidth="1"/>
    <col min="2" max="2" width="20.28125" style="27" customWidth="1"/>
    <col min="3" max="3" width="3.57421875" style="27" customWidth="1"/>
    <col min="4" max="4" width="22.57421875" style="27" customWidth="1"/>
  </cols>
  <sheetData>
    <row r="1" spans="1:4" s="1" customFormat="1" ht="21.75" customHeight="1">
      <c r="A1" s="268" t="s">
        <v>163</v>
      </c>
      <c r="B1" s="268"/>
      <c r="C1" s="268"/>
      <c r="D1" s="268"/>
    </row>
    <row r="2" spans="1:4" s="1" customFormat="1" ht="20.25" customHeight="1">
      <c r="A2" s="268" t="s">
        <v>84</v>
      </c>
      <c r="B2" s="268"/>
      <c r="C2" s="268"/>
      <c r="D2" s="268"/>
    </row>
    <row r="3" spans="1:4" s="1" customFormat="1" ht="21">
      <c r="A3" s="268" t="s">
        <v>283</v>
      </c>
      <c r="B3" s="268"/>
      <c r="C3" s="268"/>
      <c r="D3" s="268"/>
    </row>
    <row r="4" spans="1:4" s="1" customFormat="1" ht="21">
      <c r="A4" s="55" t="s">
        <v>32</v>
      </c>
      <c r="B4" s="60" t="s">
        <v>24</v>
      </c>
      <c r="C4" s="61"/>
      <c r="D4" s="60" t="s">
        <v>82</v>
      </c>
    </row>
    <row r="5" spans="1:4" s="1" customFormat="1" ht="21">
      <c r="A5" s="1" t="s">
        <v>85</v>
      </c>
      <c r="B5" s="24">
        <v>5107156.97</v>
      </c>
      <c r="C5" s="24"/>
      <c r="D5" s="24">
        <v>24960087</v>
      </c>
    </row>
    <row r="6" spans="1:4" s="1" customFormat="1" ht="21">
      <c r="A6" s="1" t="s">
        <v>169</v>
      </c>
      <c r="B6" s="24">
        <v>166666.21</v>
      </c>
      <c r="C6" s="24"/>
      <c r="D6" s="24">
        <v>308287.98</v>
      </c>
    </row>
    <row r="7" spans="1:4" s="1" customFormat="1" ht="21">
      <c r="A7" s="1" t="s">
        <v>170</v>
      </c>
      <c r="B7" s="24">
        <v>1700</v>
      </c>
      <c r="C7" s="24"/>
      <c r="D7" s="24">
        <v>4048700</v>
      </c>
    </row>
    <row r="8" spans="1:4" s="1" customFormat="1" ht="21">
      <c r="A8" s="1" t="s">
        <v>89</v>
      </c>
      <c r="B8" s="24">
        <v>110676</v>
      </c>
      <c r="C8" s="24"/>
      <c r="D8" s="24">
        <v>528276</v>
      </c>
    </row>
    <row r="9" spans="1:4" s="1" customFormat="1" ht="21">
      <c r="A9" s="1" t="s">
        <v>171</v>
      </c>
      <c r="B9" s="24">
        <v>0</v>
      </c>
      <c r="C9" s="24"/>
      <c r="D9" s="24">
        <v>2479400</v>
      </c>
    </row>
    <row r="10" spans="1:4" s="1" customFormat="1" ht="21">
      <c r="A10" s="1" t="s">
        <v>143</v>
      </c>
      <c r="B10" s="24">
        <v>1439.13</v>
      </c>
      <c r="C10" s="24"/>
      <c r="D10" s="24">
        <v>2257.93</v>
      </c>
    </row>
    <row r="11" spans="2:4" s="1" customFormat="1" ht="21">
      <c r="B11" s="48"/>
      <c r="C11" s="24"/>
      <c r="D11" s="24"/>
    </row>
    <row r="12" spans="2:4" s="1" customFormat="1" ht="21">
      <c r="B12" s="48"/>
      <c r="C12" s="24"/>
      <c r="D12" s="24"/>
    </row>
    <row r="13" spans="2:4" s="1" customFormat="1" ht="21">
      <c r="B13" s="48"/>
      <c r="C13" s="24"/>
      <c r="D13" s="24"/>
    </row>
    <row r="14" spans="2:4" s="1" customFormat="1" ht="21">
      <c r="B14" s="48"/>
      <c r="C14" s="24"/>
      <c r="D14" s="24"/>
    </row>
    <row r="15" spans="2:4" s="1" customFormat="1" ht="21">
      <c r="B15" s="48"/>
      <c r="C15" s="24"/>
      <c r="D15" s="24"/>
    </row>
    <row r="16" spans="2:4" s="1" customFormat="1" ht="21">
      <c r="B16" s="24"/>
      <c r="C16" s="24"/>
      <c r="D16" s="24"/>
    </row>
    <row r="17" spans="2:4" s="1" customFormat="1" ht="21">
      <c r="B17" s="24"/>
      <c r="C17" s="24"/>
      <c r="D17" s="24"/>
    </row>
    <row r="18" spans="1:4" s="56" customFormat="1" ht="21.75" thickBot="1">
      <c r="A18" s="54" t="s">
        <v>18</v>
      </c>
      <c r="B18" s="97">
        <f>SUM(B5:B17)</f>
        <v>5387638.31</v>
      </c>
      <c r="C18" s="62"/>
      <c r="D18" s="97">
        <f>SUM(D5:D17)</f>
        <v>32327008.91</v>
      </c>
    </row>
    <row r="19" spans="1:4" s="1" customFormat="1" ht="21.75" thickTop="1">
      <c r="A19" s="55" t="s">
        <v>41</v>
      </c>
      <c r="B19" s="24"/>
      <c r="C19" s="24"/>
      <c r="D19" s="24"/>
    </row>
    <row r="20" spans="1:4" s="1" customFormat="1" ht="21">
      <c r="A20" s="1" t="s">
        <v>86</v>
      </c>
      <c r="B20" s="24">
        <v>1984807.18</v>
      </c>
      <c r="C20" s="24"/>
      <c r="D20" s="24">
        <v>7328230.01</v>
      </c>
    </row>
    <row r="21" spans="1:4" s="1" customFormat="1" ht="21">
      <c r="A21" s="1" t="s">
        <v>168</v>
      </c>
      <c r="B21" s="24">
        <v>392602.03</v>
      </c>
      <c r="C21" s="24"/>
      <c r="D21" s="24">
        <v>559658.26</v>
      </c>
    </row>
    <row r="22" spans="1:4" s="1" customFormat="1" ht="21">
      <c r="A22" s="1" t="s">
        <v>87</v>
      </c>
      <c r="B22" s="24">
        <v>0</v>
      </c>
      <c r="C22" s="24"/>
      <c r="D22" s="24">
        <v>126917.25</v>
      </c>
    </row>
    <row r="23" spans="1:4" s="1" customFormat="1" ht="21">
      <c r="A23" s="1" t="s">
        <v>166</v>
      </c>
      <c r="B23" s="24">
        <v>666500</v>
      </c>
      <c r="C23" s="24"/>
      <c r="D23" s="24">
        <v>2675200</v>
      </c>
    </row>
    <row r="24" spans="1:4" s="1" customFormat="1" ht="21">
      <c r="A24" s="1" t="s">
        <v>167</v>
      </c>
      <c r="B24" s="24">
        <v>65520</v>
      </c>
      <c r="C24" s="24"/>
      <c r="D24" s="24">
        <v>2754440</v>
      </c>
    </row>
    <row r="25" spans="1:4" s="1" customFormat="1" ht="21">
      <c r="A25" s="1" t="s">
        <v>121</v>
      </c>
      <c r="B25" s="24">
        <v>0</v>
      </c>
      <c r="C25" s="24"/>
      <c r="D25" s="24">
        <v>1967676</v>
      </c>
    </row>
    <row r="26" spans="1:4" s="1" customFormat="1" ht="21">
      <c r="A26" s="1" t="s">
        <v>68</v>
      </c>
      <c r="B26" s="24">
        <v>0</v>
      </c>
      <c r="C26" s="24"/>
      <c r="D26" s="24">
        <v>806665.21</v>
      </c>
    </row>
    <row r="27" spans="1:4" s="1" customFormat="1" ht="21">
      <c r="A27" s="1" t="s">
        <v>5</v>
      </c>
      <c r="B27" s="24">
        <v>105376</v>
      </c>
      <c r="C27" s="24"/>
      <c r="D27" s="24">
        <v>582776</v>
      </c>
    </row>
    <row r="28" spans="2:4" s="1" customFormat="1" ht="21">
      <c r="B28" s="24"/>
      <c r="C28" s="24"/>
      <c r="D28" s="24"/>
    </row>
    <row r="29" spans="2:4" s="1" customFormat="1" ht="21">
      <c r="B29" s="24"/>
      <c r="C29" s="24"/>
      <c r="D29" s="24"/>
    </row>
    <row r="30" spans="2:4" s="1" customFormat="1" ht="21">
      <c r="B30" s="24"/>
      <c r="C30" s="24"/>
      <c r="D30" s="24"/>
    </row>
    <row r="31" spans="1:4" s="56" customFormat="1" ht="21.75" thickBot="1">
      <c r="A31" s="54" t="s">
        <v>18</v>
      </c>
      <c r="B31" s="97">
        <f>SUM(B20:B30)</f>
        <v>3214805.21</v>
      </c>
      <c r="C31" s="62"/>
      <c r="D31" s="97">
        <f>SUM(D20:D30)</f>
        <v>16801562.73</v>
      </c>
    </row>
    <row r="32" spans="1:4" s="1" customFormat="1" ht="21.75" thickTop="1">
      <c r="A32" s="56" t="s">
        <v>88</v>
      </c>
      <c r="B32" s="62">
        <f>B18-B31</f>
        <v>2172833.0999999996</v>
      </c>
      <c r="C32" s="62"/>
      <c r="D32" s="62">
        <f>D18-D31</f>
        <v>15525446.18</v>
      </c>
    </row>
    <row r="33" spans="1:4" s="1" customFormat="1" ht="21">
      <c r="A33" s="56"/>
      <c r="B33" s="62"/>
      <c r="C33" s="62"/>
      <c r="D33" s="62"/>
    </row>
    <row r="34" spans="1:4" s="1" customFormat="1" ht="21">
      <c r="A34" s="56"/>
      <c r="B34" s="62"/>
      <c r="C34" s="62"/>
      <c r="D34" s="62"/>
    </row>
    <row r="35" spans="1:6" s="1" customFormat="1" ht="21">
      <c r="A35" s="269" t="s">
        <v>295</v>
      </c>
      <c r="B35" s="269"/>
      <c r="C35" s="269"/>
      <c r="D35" s="269"/>
      <c r="E35" s="52"/>
      <c r="F35" s="52"/>
    </row>
    <row r="36" spans="1:6" s="1" customFormat="1" ht="21">
      <c r="A36" s="269" t="s">
        <v>296</v>
      </c>
      <c r="B36" s="269"/>
      <c r="C36" s="269"/>
      <c r="D36" s="269"/>
      <c r="E36" s="52"/>
      <c r="F36" s="52"/>
    </row>
    <row r="37" spans="1:6" s="3" customFormat="1" ht="23.25">
      <c r="A37" s="270" t="s">
        <v>297</v>
      </c>
      <c r="B37" s="270"/>
      <c r="C37" s="270"/>
      <c r="D37" s="270"/>
      <c r="E37" s="52"/>
      <c r="F37" s="52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"/>
  <sheetViews>
    <sheetView tabSelected="1" zoomScale="160" zoomScaleNormal="160" zoomScalePageLayoutView="0" workbookViewId="0" topLeftCell="A1">
      <selection activeCell="B5" sqref="B5"/>
    </sheetView>
  </sheetViews>
  <sheetFormatPr defaultColWidth="9.140625" defaultRowHeight="21.75"/>
  <cols>
    <col min="1" max="1" width="22.8515625" style="0" customWidth="1"/>
    <col min="2" max="2" width="12.8515625" style="0" customWidth="1"/>
    <col min="3" max="3" width="14.00390625" style="0" customWidth="1"/>
    <col min="4" max="4" width="12.5742187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00390625" style="0" customWidth="1"/>
    <col min="13" max="13" width="10.7109375" style="0" customWidth="1"/>
    <col min="14" max="14" width="10.00390625" style="0" customWidth="1"/>
    <col min="15" max="15" width="11.00390625" style="0" customWidth="1"/>
    <col min="16" max="16" width="14.140625" style="0" customWidth="1"/>
  </cols>
  <sheetData>
    <row r="1" spans="1:15" s="173" customFormat="1" ht="17.25">
      <c r="A1" s="321" t="s">
        <v>207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s="173" customFormat="1" ht="17.25">
      <c r="A2" s="321" t="s">
        <v>208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5" s="173" customFormat="1" ht="17.25">
      <c r="A3" s="322" t="s">
        <v>293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1:15" s="173" customFormat="1" ht="17.25">
      <c r="A4" s="174" t="s">
        <v>30</v>
      </c>
      <c r="B4" s="175" t="s">
        <v>27</v>
      </c>
      <c r="C4" s="176" t="s">
        <v>18</v>
      </c>
      <c r="D4" s="175" t="s">
        <v>209</v>
      </c>
      <c r="E4" s="176" t="s">
        <v>210</v>
      </c>
      <c r="F4" s="175" t="s">
        <v>211</v>
      </c>
      <c r="G4" s="176" t="s">
        <v>212</v>
      </c>
      <c r="H4" s="175" t="s">
        <v>213</v>
      </c>
      <c r="I4" s="176" t="s">
        <v>214</v>
      </c>
      <c r="J4" s="175" t="s">
        <v>215</v>
      </c>
      <c r="K4" s="176" t="s">
        <v>216</v>
      </c>
      <c r="L4" s="175" t="s">
        <v>217</v>
      </c>
      <c r="M4" s="176" t="s">
        <v>218</v>
      </c>
      <c r="N4" s="176" t="s">
        <v>219</v>
      </c>
      <c r="O4" s="176" t="s">
        <v>42</v>
      </c>
    </row>
    <row r="5" spans="1:15" s="173" customFormat="1" ht="17.25">
      <c r="A5" s="177"/>
      <c r="B5" s="178"/>
      <c r="C5" s="179"/>
      <c r="D5" s="178"/>
      <c r="E5" s="179" t="s">
        <v>220</v>
      </c>
      <c r="F5" s="178"/>
      <c r="G5" s="179"/>
      <c r="H5" s="178" t="s">
        <v>221</v>
      </c>
      <c r="I5" s="179" t="s">
        <v>222</v>
      </c>
      <c r="J5" s="178" t="s">
        <v>223</v>
      </c>
      <c r="K5" s="179" t="s">
        <v>224</v>
      </c>
      <c r="L5" s="178" t="s">
        <v>225</v>
      </c>
      <c r="M5" s="179"/>
      <c r="N5" s="179" t="s">
        <v>226</v>
      </c>
      <c r="O5" s="179"/>
    </row>
    <row r="6" spans="1:15" s="173" customFormat="1" ht="17.25">
      <c r="A6" s="177"/>
      <c r="B6" s="178"/>
      <c r="C6" s="179"/>
      <c r="D6" s="178"/>
      <c r="E6" s="179"/>
      <c r="F6" s="178"/>
      <c r="G6" s="179"/>
      <c r="H6" s="178"/>
      <c r="I6" s="180"/>
      <c r="J6" s="179" t="s">
        <v>227</v>
      </c>
      <c r="K6" s="178" t="s">
        <v>228</v>
      </c>
      <c r="L6" s="179" t="s">
        <v>229</v>
      </c>
      <c r="M6" s="181"/>
      <c r="N6" s="179"/>
      <c r="O6" s="179"/>
    </row>
    <row r="7" spans="1:15" s="173" customFormat="1" ht="17.25">
      <c r="A7" s="182"/>
      <c r="B7" s="183"/>
      <c r="C7" s="184"/>
      <c r="D7" s="183" t="s">
        <v>230</v>
      </c>
      <c r="E7" s="184" t="s">
        <v>231</v>
      </c>
      <c r="F7" s="183" t="s">
        <v>232</v>
      </c>
      <c r="G7" s="184" t="s">
        <v>233</v>
      </c>
      <c r="H7" s="183" t="s">
        <v>234</v>
      </c>
      <c r="I7" s="184" t="s">
        <v>235</v>
      </c>
      <c r="J7" s="183" t="s">
        <v>236</v>
      </c>
      <c r="K7" s="184" t="s">
        <v>237</v>
      </c>
      <c r="L7" s="183" t="s">
        <v>238</v>
      </c>
      <c r="M7" s="184" t="s">
        <v>239</v>
      </c>
      <c r="N7" s="184" t="s">
        <v>240</v>
      </c>
      <c r="O7" s="184" t="s">
        <v>241</v>
      </c>
    </row>
    <row r="8" spans="1:15" s="173" customFormat="1" ht="17.25">
      <c r="A8" s="185" t="s">
        <v>41</v>
      </c>
      <c r="B8" s="186"/>
      <c r="C8" s="187"/>
      <c r="D8" s="188"/>
      <c r="E8" s="187"/>
      <c r="F8" s="188"/>
      <c r="G8" s="187"/>
      <c r="H8" s="188"/>
      <c r="I8" s="187"/>
      <c r="J8" s="188"/>
      <c r="K8" s="187"/>
      <c r="L8" s="188"/>
      <c r="M8" s="187"/>
      <c r="N8" s="187"/>
      <c r="O8" s="189"/>
    </row>
    <row r="9" spans="1:16" s="173" customFormat="1" ht="17.25">
      <c r="A9" s="190" t="s">
        <v>42</v>
      </c>
      <c r="B9" s="191">
        <v>1860318</v>
      </c>
      <c r="C9" s="191">
        <v>432446</v>
      </c>
      <c r="D9" s="220"/>
      <c r="E9" s="221"/>
      <c r="F9" s="220"/>
      <c r="G9" s="221"/>
      <c r="H9" s="220"/>
      <c r="I9" s="221"/>
      <c r="J9" s="220"/>
      <c r="K9" s="221"/>
      <c r="L9" s="220"/>
      <c r="M9" s="221"/>
      <c r="N9" s="221"/>
      <c r="O9" s="193">
        <v>432446</v>
      </c>
      <c r="P9" s="219">
        <f>SUM(O9)</f>
        <v>432446</v>
      </c>
    </row>
    <row r="10" spans="1:16" s="173" customFormat="1" ht="17.25">
      <c r="A10" s="190" t="s">
        <v>242</v>
      </c>
      <c r="B10" s="194">
        <v>9864590</v>
      </c>
      <c r="C10" s="191">
        <v>2727748</v>
      </c>
      <c r="D10" s="192">
        <v>2001151</v>
      </c>
      <c r="E10" s="191">
        <v>0</v>
      </c>
      <c r="F10" s="192">
        <v>170920</v>
      </c>
      <c r="G10" s="191">
        <v>201137</v>
      </c>
      <c r="H10" s="192">
        <v>60000</v>
      </c>
      <c r="I10" s="191">
        <v>0</v>
      </c>
      <c r="J10" s="192">
        <v>0</v>
      </c>
      <c r="K10" s="191">
        <v>0</v>
      </c>
      <c r="L10" s="192">
        <v>232180</v>
      </c>
      <c r="M10" s="191">
        <v>62360</v>
      </c>
      <c r="N10" s="191">
        <v>0</v>
      </c>
      <c r="O10" s="222"/>
      <c r="P10" s="219">
        <f>SUM(D10:O10)</f>
        <v>2727748</v>
      </c>
    </row>
    <row r="11" spans="1:16" s="173" customFormat="1" ht="17.25">
      <c r="A11" s="189" t="s">
        <v>146</v>
      </c>
      <c r="B11" s="191">
        <v>4246200</v>
      </c>
      <c r="C11" s="187">
        <v>918804</v>
      </c>
      <c r="D11" s="188">
        <v>335287</v>
      </c>
      <c r="E11" s="191">
        <v>0</v>
      </c>
      <c r="F11" s="188">
        <v>26708</v>
      </c>
      <c r="G11" s="187">
        <v>0</v>
      </c>
      <c r="H11" s="188">
        <v>8708</v>
      </c>
      <c r="I11" s="187">
        <v>513268</v>
      </c>
      <c r="J11" s="188">
        <v>0</v>
      </c>
      <c r="K11" s="187">
        <v>0</v>
      </c>
      <c r="L11" s="188">
        <v>17417</v>
      </c>
      <c r="M11" s="187">
        <v>17416</v>
      </c>
      <c r="N11" s="187">
        <v>0</v>
      </c>
      <c r="O11" s="223"/>
      <c r="P11" s="219">
        <f>SUM(D11:O11)</f>
        <v>918804</v>
      </c>
    </row>
    <row r="12" spans="1:16" s="173" customFormat="1" ht="17.25">
      <c r="A12" s="190" t="s">
        <v>7</v>
      </c>
      <c r="B12" s="195">
        <v>3456465</v>
      </c>
      <c r="C12" s="196">
        <v>381811.2</v>
      </c>
      <c r="D12" s="192">
        <v>99640</v>
      </c>
      <c r="E12" s="191">
        <v>52400</v>
      </c>
      <c r="F12" s="192">
        <v>29272.7</v>
      </c>
      <c r="G12" s="191">
        <v>95570</v>
      </c>
      <c r="H12" s="192">
        <v>49404.5</v>
      </c>
      <c r="I12" s="191">
        <v>0</v>
      </c>
      <c r="J12" s="192">
        <v>0</v>
      </c>
      <c r="K12" s="191">
        <v>0</v>
      </c>
      <c r="L12" s="192">
        <v>33340</v>
      </c>
      <c r="M12" s="191">
        <v>22184</v>
      </c>
      <c r="N12" s="191">
        <v>0</v>
      </c>
      <c r="O12" s="222"/>
      <c r="P12" s="219">
        <f aca="true" t="shared" si="0" ref="P12:P20">SUM(D12:O12)</f>
        <v>381811.2</v>
      </c>
    </row>
    <row r="13" spans="1:16" s="173" customFormat="1" ht="17.25">
      <c r="A13" s="189" t="s">
        <v>8</v>
      </c>
      <c r="B13" s="191">
        <v>5804597</v>
      </c>
      <c r="C13" s="197">
        <v>1041838.25</v>
      </c>
      <c r="D13" s="188">
        <v>246533.5</v>
      </c>
      <c r="E13" s="191">
        <v>181037</v>
      </c>
      <c r="F13" s="188">
        <v>206956</v>
      </c>
      <c r="G13" s="187">
        <v>32340</v>
      </c>
      <c r="H13" s="188">
        <v>59860</v>
      </c>
      <c r="I13" s="187">
        <v>0</v>
      </c>
      <c r="J13" s="188">
        <v>10400</v>
      </c>
      <c r="K13" s="187">
        <v>157276</v>
      </c>
      <c r="L13" s="188">
        <v>45875.75</v>
      </c>
      <c r="M13" s="187">
        <v>101560</v>
      </c>
      <c r="N13" s="187">
        <v>0</v>
      </c>
      <c r="O13" s="223"/>
      <c r="P13" s="219">
        <f t="shared" si="0"/>
        <v>1041838.25</v>
      </c>
    </row>
    <row r="14" spans="1:16" s="173" customFormat="1" ht="17.25">
      <c r="A14" s="190" t="s">
        <v>9</v>
      </c>
      <c r="B14" s="191">
        <v>4239800</v>
      </c>
      <c r="C14" s="196">
        <v>505811</v>
      </c>
      <c r="D14" s="192">
        <v>40144</v>
      </c>
      <c r="E14" s="191">
        <v>233110</v>
      </c>
      <c r="F14" s="192">
        <v>0</v>
      </c>
      <c r="G14" s="191">
        <v>0</v>
      </c>
      <c r="H14" s="192">
        <v>0</v>
      </c>
      <c r="I14" s="191">
        <v>217175</v>
      </c>
      <c r="J14" s="192">
        <v>0</v>
      </c>
      <c r="K14" s="191">
        <v>0</v>
      </c>
      <c r="L14" s="192">
        <v>15382</v>
      </c>
      <c r="M14" s="191">
        <v>0</v>
      </c>
      <c r="N14" s="191">
        <v>0</v>
      </c>
      <c r="O14" s="222"/>
      <c r="P14" s="265">
        <f t="shared" si="0"/>
        <v>505811</v>
      </c>
    </row>
    <row r="15" spans="1:16" s="173" customFormat="1" ht="17.25">
      <c r="A15" s="189" t="s">
        <v>10</v>
      </c>
      <c r="B15" s="191">
        <v>355500</v>
      </c>
      <c r="C15" s="197">
        <v>101321.56</v>
      </c>
      <c r="D15" s="188">
        <v>101321.56</v>
      </c>
      <c r="E15" s="187">
        <v>0</v>
      </c>
      <c r="F15" s="188">
        <v>0</v>
      </c>
      <c r="G15" s="187">
        <v>0</v>
      </c>
      <c r="H15" s="188">
        <v>0</v>
      </c>
      <c r="I15" s="187">
        <v>0</v>
      </c>
      <c r="J15" s="188">
        <v>0</v>
      </c>
      <c r="K15" s="187">
        <v>0</v>
      </c>
      <c r="L15" s="188">
        <v>0</v>
      </c>
      <c r="M15" s="187">
        <v>0</v>
      </c>
      <c r="N15" s="187">
        <v>0</v>
      </c>
      <c r="O15" s="223"/>
      <c r="P15" s="219">
        <f t="shared" si="0"/>
        <v>101321.56</v>
      </c>
    </row>
    <row r="16" spans="1:16" s="173" customFormat="1" ht="17.25">
      <c r="A16" s="190" t="s">
        <v>243</v>
      </c>
      <c r="B16" s="191">
        <v>2032300</v>
      </c>
      <c r="C16" s="196">
        <v>80950</v>
      </c>
      <c r="D16" s="192" t="s">
        <v>303</v>
      </c>
      <c r="E16" s="191">
        <v>0</v>
      </c>
      <c r="F16" s="192">
        <v>5990</v>
      </c>
      <c r="G16" s="191">
        <v>74960</v>
      </c>
      <c r="H16" s="192">
        <v>0</v>
      </c>
      <c r="I16" s="191">
        <v>0</v>
      </c>
      <c r="J16" s="192">
        <v>0</v>
      </c>
      <c r="K16" s="191">
        <v>0</v>
      </c>
      <c r="L16" s="192">
        <v>0</v>
      </c>
      <c r="M16" s="191">
        <v>0</v>
      </c>
      <c r="N16" s="191">
        <v>0</v>
      </c>
      <c r="O16" s="222"/>
      <c r="P16" s="265">
        <f t="shared" si="0"/>
        <v>80950</v>
      </c>
    </row>
    <row r="17" spans="1:16" s="173" customFormat="1" ht="17.25">
      <c r="A17" s="189" t="s">
        <v>244</v>
      </c>
      <c r="B17" s="191">
        <v>7764800</v>
      </c>
      <c r="C17" s="197">
        <v>0</v>
      </c>
      <c r="D17" s="188">
        <v>0</v>
      </c>
      <c r="E17" s="187">
        <v>0</v>
      </c>
      <c r="F17" s="188">
        <v>0</v>
      </c>
      <c r="G17" s="187">
        <v>0</v>
      </c>
      <c r="H17" s="188">
        <v>0</v>
      </c>
      <c r="I17" s="187">
        <v>0</v>
      </c>
      <c r="J17" s="188">
        <v>0</v>
      </c>
      <c r="K17" s="187">
        <v>0</v>
      </c>
      <c r="L17" s="188">
        <v>0</v>
      </c>
      <c r="M17" s="187">
        <v>0</v>
      </c>
      <c r="N17" s="187">
        <v>0</v>
      </c>
      <c r="O17" s="223"/>
      <c r="P17" s="265">
        <v>0</v>
      </c>
    </row>
    <row r="18" spans="1:16" s="173" customFormat="1" ht="17.25">
      <c r="A18" s="190" t="s">
        <v>11</v>
      </c>
      <c r="B18" s="191">
        <v>5317200</v>
      </c>
      <c r="C18" s="196">
        <v>1137500</v>
      </c>
      <c r="D18" s="192">
        <v>0</v>
      </c>
      <c r="E18" s="191">
        <v>0</v>
      </c>
      <c r="F18" s="192">
        <v>1137500</v>
      </c>
      <c r="G18" s="191">
        <v>0</v>
      </c>
      <c r="H18" s="192">
        <v>0</v>
      </c>
      <c r="I18" s="191">
        <v>0</v>
      </c>
      <c r="J18" s="192">
        <v>0</v>
      </c>
      <c r="K18" s="191">
        <v>0</v>
      </c>
      <c r="L18" s="192">
        <v>0</v>
      </c>
      <c r="M18" s="191">
        <v>0</v>
      </c>
      <c r="N18" s="191">
        <v>0</v>
      </c>
      <c r="O18" s="222"/>
      <c r="P18" s="265">
        <f t="shared" si="0"/>
        <v>1137500</v>
      </c>
    </row>
    <row r="19" spans="1:16" s="173" customFormat="1" ht="17.25">
      <c r="A19" s="198" t="s">
        <v>245</v>
      </c>
      <c r="B19" s="199">
        <v>0</v>
      </c>
      <c r="C19" s="200">
        <v>2675200</v>
      </c>
      <c r="D19" s="201">
        <v>0</v>
      </c>
      <c r="E19" s="202">
        <v>0</v>
      </c>
      <c r="F19" s="201">
        <v>0</v>
      </c>
      <c r="G19" s="202">
        <v>0</v>
      </c>
      <c r="H19" s="201">
        <v>0</v>
      </c>
      <c r="I19" s="202">
        <v>0</v>
      </c>
      <c r="J19" s="201">
        <v>0</v>
      </c>
      <c r="K19" s="202">
        <v>0</v>
      </c>
      <c r="L19" s="201">
        <v>0</v>
      </c>
      <c r="M19" s="202">
        <v>0</v>
      </c>
      <c r="N19" s="202">
        <v>0</v>
      </c>
      <c r="O19" s="224"/>
      <c r="P19" s="219">
        <v>2008700</v>
      </c>
    </row>
    <row r="20" spans="1:16" s="173" customFormat="1" ht="17.25">
      <c r="A20" s="203" t="s">
        <v>18</v>
      </c>
      <c r="B20" s="204">
        <f aca="true" t="shared" si="1" ref="B20:N20">SUM(B9:B19)</f>
        <v>44941770</v>
      </c>
      <c r="C20" s="205">
        <f>SUM(C9:C19)</f>
        <v>10003430.01</v>
      </c>
      <c r="D20" s="206">
        <f>SUM(D9:D19)</f>
        <v>2824077.06</v>
      </c>
      <c r="E20" s="205">
        <f t="shared" si="1"/>
        <v>466547</v>
      </c>
      <c r="F20" s="206">
        <f t="shared" si="1"/>
        <v>1577346.7</v>
      </c>
      <c r="G20" s="205">
        <f t="shared" si="1"/>
        <v>404007</v>
      </c>
      <c r="H20" s="206">
        <f t="shared" si="1"/>
        <v>177972.5</v>
      </c>
      <c r="I20" s="205">
        <f t="shared" si="1"/>
        <v>730443</v>
      </c>
      <c r="J20" s="206">
        <f t="shared" si="1"/>
        <v>10400</v>
      </c>
      <c r="K20" s="205">
        <f t="shared" si="1"/>
        <v>157276</v>
      </c>
      <c r="L20" s="206">
        <f t="shared" si="1"/>
        <v>344194.75</v>
      </c>
      <c r="M20" s="205">
        <f t="shared" si="1"/>
        <v>203520</v>
      </c>
      <c r="N20" s="205">
        <f t="shared" si="1"/>
        <v>0</v>
      </c>
      <c r="O20" s="207">
        <f>SUM(O9:O19)</f>
        <v>432446</v>
      </c>
      <c r="P20" s="219">
        <f t="shared" si="0"/>
        <v>7328230.01</v>
      </c>
    </row>
    <row r="21" spans="1:15" s="173" customFormat="1" ht="17.25">
      <c r="A21" s="208" t="s">
        <v>32</v>
      </c>
      <c r="B21" s="209"/>
      <c r="C21" s="186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210"/>
    </row>
    <row r="22" spans="1:15" s="173" customFormat="1" ht="17.25">
      <c r="A22" s="190" t="s">
        <v>33</v>
      </c>
      <c r="B22" s="191">
        <v>2380000</v>
      </c>
      <c r="C22" s="196">
        <v>479729.51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210"/>
    </row>
    <row r="23" spans="1:15" s="173" customFormat="1" ht="17.25">
      <c r="A23" s="190" t="s">
        <v>155</v>
      </c>
      <c r="B23" s="191">
        <v>625000</v>
      </c>
      <c r="C23" s="196">
        <v>357431.6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210"/>
    </row>
    <row r="24" spans="1:15" s="173" customFormat="1" ht="17.25">
      <c r="A24" s="190" t="s">
        <v>35</v>
      </c>
      <c r="B24" s="191">
        <v>350000</v>
      </c>
      <c r="C24" s="196">
        <v>112612.99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210" t="s">
        <v>132</v>
      </c>
    </row>
    <row r="25" spans="1:15" s="173" customFormat="1" ht="17.25">
      <c r="A25" s="190" t="s">
        <v>37</v>
      </c>
      <c r="B25" s="196">
        <v>30000</v>
      </c>
      <c r="C25" s="196">
        <v>32389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210"/>
    </row>
    <row r="26" spans="1:15" s="173" customFormat="1" ht="17.25">
      <c r="A26" s="211" t="s">
        <v>246</v>
      </c>
      <c r="B26" s="191">
        <v>32186770</v>
      </c>
      <c r="C26" s="212">
        <v>17561282.9</v>
      </c>
      <c r="D26" s="213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210"/>
    </row>
    <row r="27" spans="1:15" s="173" customFormat="1" ht="17.25">
      <c r="A27" s="189" t="s">
        <v>247</v>
      </c>
      <c r="B27" s="187">
        <v>9370000</v>
      </c>
      <c r="C27" s="196">
        <v>6416641</v>
      </c>
      <c r="D27" s="194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</row>
    <row r="28" spans="1:15" s="173" customFormat="1" ht="17.25">
      <c r="A28" s="214" t="s">
        <v>248</v>
      </c>
      <c r="B28" s="215">
        <v>0</v>
      </c>
      <c r="C28" s="197">
        <v>4048700</v>
      </c>
      <c r="D28" s="19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</row>
    <row r="29" spans="1:15" s="173" customFormat="1" ht="18" thickBot="1">
      <c r="A29" s="203" t="s">
        <v>18</v>
      </c>
      <c r="B29" s="216">
        <f>SUM(B22:B28)</f>
        <v>44941770</v>
      </c>
      <c r="C29" s="216">
        <f>SUM(C22:C28)</f>
        <v>29008787</v>
      </c>
      <c r="D29" s="217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</row>
    <row r="30" spans="1:15" s="173" customFormat="1" ht="18.75" thickBot="1" thickTop="1">
      <c r="A30" s="325" t="s">
        <v>249</v>
      </c>
      <c r="B30" s="326"/>
      <c r="C30" s="218">
        <f>C29-C20</f>
        <v>19005356.990000002</v>
      </c>
      <c r="D30" s="194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</row>
    <row r="31" spans="1:15" s="173" customFormat="1" ht="18" thickTop="1">
      <c r="A31" s="210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210"/>
    </row>
    <row r="32" spans="1:15" s="173" customFormat="1" ht="17.25">
      <c r="A32" s="210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210"/>
    </row>
    <row r="33" spans="1:15" s="173" customFormat="1" ht="17.25">
      <c r="A33" s="210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210"/>
    </row>
    <row r="34" spans="1:15" s="173" customFormat="1" ht="17.25">
      <c r="A34" s="210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210"/>
    </row>
    <row r="35" spans="1:15" s="173" customFormat="1" ht="17.25">
      <c r="A35" s="210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210"/>
    </row>
    <row r="36" spans="1:15" s="173" customFormat="1" ht="17.25">
      <c r="A36" s="321" t="s">
        <v>207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</row>
    <row r="37" spans="1:15" s="173" customFormat="1" ht="17.25">
      <c r="A37" s="321" t="s">
        <v>208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s="173" customFormat="1" ht="17.25">
      <c r="A38" s="322" t="s">
        <v>293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</row>
    <row r="39" spans="1:15" s="173" customFormat="1" ht="17.25">
      <c r="A39" s="174" t="s">
        <v>30</v>
      </c>
      <c r="B39" s="175" t="s">
        <v>27</v>
      </c>
      <c r="C39" s="176" t="s">
        <v>18</v>
      </c>
      <c r="D39" s="175" t="s">
        <v>209</v>
      </c>
      <c r="E39" s="176" t="s">
        <v>210</v>
      </c>
      <c r="F39" s="175" t="s">
        <v>211</v>
      </c>
      <c r="G39" s="176" t="s">
        <v>212</v>
      </c>
      <c r="H39" s="175" t="s">
        <v>213</v>
      </c>
      <c r="I39" s="176" t="s">
        <v>214</v>
      </c>
      <c r="J39" s="175" t="s">
        <v>215</v>
      </c>
      <c r="K39" s="176" t="s">
        <v>216</v>
      </c>
      <c r="L39" s="175" t="s">
        <v>217</v>
      </c>
      <c r="M39" s="176" t="s">
        <v>218</v>
      </c>
      <c r="N39" s="176" t="s">
        <v>219</v>
      </c>
      <c r="O39" s="176" t="s">
        <v>42</v>
      </c>
    </row>
    <row r="40" spans="1:15" s="173" customFormat="1" ht="17.25">
      <c r="A40" s="177"/>
      <c r="B40" s="178"/>
      <c r="C40" s="179"/>
      <c r="D40" s="178"/>
      <c r="E40" s="179" t="s">
        <v>220</v>
      </c>
      <c r="F40" s="178"/>
      <c r="G40" s="179"/>
      <c r="H40" s="178" t="s">
        <v>221</v>
      </c>
      <c r="I40" s="179" t="s">
        <v>222</v>
      </c>
      <c r="J40" s="178" t="s">
        <v>223</v>
      </c>
      <c r="K40" s="179" t="s">
        <v>224</v>
      </c>
      <c r="L40" s="178" t="s">
        <v>225</v>
      </c>
      <c r="M40" s="179"/>
      <c r="N40" s="179" t="s">
        <v>226</v>
      </c>
      <c r="O40" s="179"/>
    </row>
    <row r="41" spans="1:15" s="173" customFormat="1" ht="17.25">
      <c r="A41" s="177"/>
      <c r="B41" s="178"/>
      <c r="C41" s="179"/>
      <c r="D41" s="178"/>
      <c r="E41" s="179"/>
      <c r="F41" s="178"/>
      <c r="G41" s="179"/>
      <c r="H41" s="178"/>
      <c r="I41" s="180"/>
      <c r="J41" s="179" t="s">
        <v>227</v>
      </c>
      <c r="K41" s="178" t="s">
        <v>228</v>
      </c>
      <c r="L41" s="179" t="s">
        <v>229</v>
      </c>
      <c r="M41" s="181"/>
      <c r="N41" s="179"/>
      <c r="O41" s="179"/>
    </row>
    <row r="42" spans="1:15" s="173" customFormat="1" ht="17.25">
      <c r="A42" s="182"/>
      <c r="B42" s="183"/>
      <c r="C42" s="184"/>
      <c r="D42" s="183" t="s">
        <v>230</v>
      </c>
      <c r="E42" s="184" t="s">
        <v>231</v>
      </c>
      <c r="F42" s="183" t="s">
        <v>232</v>
      </c>
      <c r="G42" s="184" t="s">
        <v>233</v>
      </c>
      <c r="H42" s="183" t="s">
        <v>234</v>
      </c>
      <c r="I42" s="184" t="s">
        <v>235</v>
      </c>
      <c r="J42" s="183" t="s">
        <v>236</v>
      </c>
      <c r="K42" s="184" t="s">
        <v>237</v>
      </c>
      <c r="L42" s="183" t="s">
        <v>238</v>
      </c>
      <c r="M42" s="184" t="s">
        <v>239</v>
      </c>
      <c r="N42" s="184" t="s">
        <v>240</v>
      </c>
      <c r="O42" s="184" t="s">
        <v>241</v>
      </c>
    </row>
    <row r="43" spans="1:15" s="173" customFormat="1" ht="17.25">
      <c r="A43" s="185" t="s">
        <v>41</v>
      </c>
      <c r="B43" s="186"/>
      <c r="C43" s="187"/>
      <c r="D43" s="188"/>
      <c r="E43" s="187"/>
      <c r="F43" s="188"/>
      <c r="G43" s="187"/>
      <c r="H43" s="188"/>
      <c r="I43" s="187"/>
      <c r="J43" s="188"/>
      <c r="K43" s="187"/>
      <c r="L43" s="188"/>
      <c r="M43" s="187"/>
      <c r="N43" s="187"/>
      <c r="O43" s="189"/>
    </row>
    <row r="44" spans="1:16" s="173" customFormat="1" ht="17.25">
      <c r="A44" s="190" t="s">
        <v>42</v>
      </c>
      <c r="B44" s="191">
        <v>1860318</v>
      </c>
      <c r="C44" s="191">
        <v>432446</v>
      </c>
      <c r="D44" s="220"/>
      <c r="E44" s="221"/>
      <c r="F44" s="220"/>
      <c r="G44" s="221"/>
      <c r="H44" s="220"/>
      <c r="I44" s="221"/>
      <c r="J44" s="220"/>
      <c r="K44" s="221"/>
      <c r="L44" s="220"/>
      <c r="M44" s="221"/>
      <c r="N44" s="221"/>
      <c r="O44" s="193">
        <v>432446</v>
      </c>
      <c r="P44" s="219">
        <f aca="true" t="shared" si="2" ref="P44:P54">SUM(D44:O44)</f>
        <v>432446</v>
      </c>
    </row>
    <row r="45" spans="1:16" s="173" customFormat="1" ht="17.25">
      <c r="A45" s="190" t="s">
        <v>250</v>
      </c>
      <c r="B45" s="194">
        <v>3779640</v>
      </c>
      <c r="C45" s="191">
        <v>1142271</v>
      </c>
      <c r="D45" s="192">
        <v>1142271</v>
      </c>
      <c r="E45" s="221"/>
      <c r="F45" s="220"/>
      <c r="G45" s="221"/>
      <c r="H45" s="220"/>
      <c r="I45" s="221"/>
      <c r="J45" s="220"/>
      <c r="K45" s="221"/>
      <c r="L45" s="220"/>
      <c r="M45" s="221"/>
      <c r="N45" s="221"/>
      <c r="O45" s="222"/>
      <c r="P45" s="219">
        <f t="shared" si="2"/>
        <v>1142271</v>
      </c>
    </row>
    <row r="46" spans="1:16" s="173" customFormat="1" ht="17.25">
      <c r="A46" s="189" t="s">
        <v>251</v>
      </c>
      <c r="B46" s="191">
        <v>10331150</v>
      </c>
      <c r="C46" s="187">
        <v>2504281</v>
      </c>
      <c r="D46" s="188">
        <v>1194167</v>
      </c>
      <c r="E46" s="191">
        <v>0</v>
      </c>
      <c r="F46" s="188">
        <v>197628</v>
      </c>
      <c r="G46" s="187">
        <v>201137</v>
      </c>
      <c r="H46" s="188">
        <v>68708</v>
      </c>
      <c r="I46" s="187">
        <v>513268</v>
      </c>
      <c r="J46" s="188">
        <v>0</v>
      </c>
      <c r="K46" s="187">
        <v>0</v>
      </c>
      <c r="L46" s="188">
        <v>249597</v>
      </c>
      <c r="M46" s="187">
        <v>79776</v>
      </c>
      <c r="N46" s="187">
        <v>0</v>
      </c>
      <c r="O46" s="223"/>
      <c r="P46" s="219">
        <f>SUM(D46:O46)</f>
        <v>2504281</v>
      </c>
    </row>
    <row r="47" spans="1:16" s="173" customFormat="1" ht="17.25">
      <c r="A47" s="190" t="s">
        <v>7</v>
      </c>
      <c r="B47" s="195">
        <v>3456465</v>
      </c>
      <c r="C47" s="196">
        <v>381811.2</v>
      </c>
      <c r="D47" s="192">
        <v>99640</v>
      </c>
      <c r="E47" s="191">
        <v>52400</v>
      </c>
      <c r="F47" s="192">
        <v>29272.7</v>
      </c>
      <c r="G47" s="191">
        <v>95570</v>
      </c>
      <c r="H47" s="192">
        <v>49404.5</v>
      </c>
      <c r="I47" s="191">
        <v>0</v>
      </c>
      <c r="J47" s="192">
        <v>0</v>
      </c>
      <c r="K47" s="191">
        <v>0</v>
      </c>
      <c r="L47" s="192">
        <v>33340</v>
      </c>
      <c r="M47" s="191">
        <v>22184</v>
      </c>
      <c r="N47" s="191">
        <v>0</v>
      </c>
      <c r="O47" s="222"/>
      <c r="P47" s="219">
        <f t="shared" si="2"/>
        <v>381811.2</v>
      </c>
    </row>
    <row r="48" spans="1:16" s="173" customFormat="1" ht="17.25">
      <c r="A48" s="189" t="s">
        <v>8</v>
      </c>
      <c r="B48" s="191">
        <v>5804597</v>
      </c>
      <c r="C48" s="197">
        <v>1041838.25</v>
      </c>
      <c r="D48" s="188">
        <v>246533.5</v>
      </c>
      <c r="E48" s="191">
        <v>181037</v>
      </c>
      <c r="F48" s="188">
        <v>206956</v>
      </c>
      <c r="G48" s="187">
        <v>32340</v>
      </c>
      <c r="H48" s="188">
        <v>59860</v>
      </c>
      <c r="I48" s="187">
        <v>0</v>
      </c>
      <c r="J48" s="188">
        <v>10400</v>
      </c>
      <c r="K48" s="187">
        <v>157276</v>
      </c>
      <c r="L48" s="188">
        <v>45875.75</v>
      </c>
      <c r="M48" s="187">
        <v>101560</v>
      </c>
      <c r="N48" s="187">
        <v>0</v>
      </c>
      <c r="O48" s="223"/>
      <c r="P48" s="219">
        <f t="shared" si="2"/>
        <v>1041838.25</v>
      </c>
    </row>
    <row r="49" spans="1:16" s="173" customFormat="1" ht="17.25">
      <c r="A49" s="190" t="s">
        <v>9</v>
      </c>
      <c r="B49" s="191">
        <v>4239800</v>
      </c>
      <c r="C49" s="196">
        <v>505811</v>
      </c>
      <c r="D49" s="192">
        <v>40144</v>
      </c>
      <c r="E49" s="191">
        <v>233110</v>
      </c>
      <c r="F49" s="192">
        <v>0</v>
      </c>
      <c r="G49" s="191">
        <v>0</v>
      </c>
      <c r="H49" s="192">
        <v>0</v>
      </c>
      <c r="I49" s="191">
        <v>217175</v>
      </c>
      <c r="J49" s="192">
        <v>0</v>
      </c>
      <c r="K49" s="191">
        <v>0</v>
      </c>
      <c r="L49" s="192">
        <v>15382</v>
      </c>
      <c r="M49" s="191">
        <v>0</v>
      </c>
      <c r="N49" s="191">
        <v>0</v>
      </c>
      <c r="O49" s="222"/>
      <c r="P49" s="219">
        <f t="shared" si="2"/>
        <v>505811</v>
      </c>
    </row>
    <row r="50" spans="1:16" s="173" customFormat="1" ht="17.25">
      <c r="A50" s="189" t="s">
        <v>10</v>
      </c>
      <c r="B50" s="191">
        <v>355500</v>
      </c>
      <c r="C50" s="197">
        <v>101321.56</v>
      </c>
      <c r="D50" s="188">
        <v>101321.56</v>
      </c>
      <c r="E50" s="187">
        <v>0</v>
      </c>
      <c r="F50" s="188">
        <v>0</v>
      </c>
      <c r="G50" s="187">
        <v>0</v>
      </c>
      <c r="H50" s="188">
        <v>0</v>
      </c>
      <c r="I50" s="187">
        <v>0</v>
      </c>
      <c r="J50" s="188">
        <v>0</v>
      </c>
      <c r="K50" s="187">
        <v>0</v>
      </c>
      <c r="L50" s="188">
        <v>0</v>
      </c>
      <c r="M50" s="187">
        <v>0</v>
      </c>
      <c r="N50" s="187">
        <v>0</v>
      </c>
      <c r="O50" s="223"/>
      <c r="P50" s="219">
        <f t="shared" si="2"/>
        <v>101321.56</v>
      </c>
    </row>
    <row r="51" spans="1:16" s="173" customFormat="1" ht="17.25">
      <c r="A51" s="190" t="s">
        <v>243</v>
      </c>
      <c r="B51" s="191">
        <v>2032300</v>
      </c>
      <c r="C51" s="196">
        <v>80950</v>
      </c>
      <c r="D51" s="192">
        <v>0</v>
      </c>
      <c r="E51" s="191">
        <v>0</v>
      </c>
      <c r="F51" s="192">
        <v>5990</v>
      </c>
      <c r="G51" s="191">
        <v>74960</v>
      </c>
      <c r="H51" s="192">
        <v>0</v>
      </c>
      <c r="I51" s="191">
        <v>0</v>
      </c>
      <c r="J51" s="192">
        <v>0</v>
      </c>
      <c r="K51" s="191">
        <v>0</v>
      </c>
      <c r="L51" s="192">
        <v>0</v>
      </c>
      <c r="M51" s="191">
        <v>0</v>
      </c>
      <c r="N51" s="191">
        <v>0</v>
      </c>
      <c r="O51" s="222"/>
      <c r="P51" s="219">
        <f>SUM(D51:O51)</f>
        <v>80950</v>
      </c>
    </row>
    <row r="52" spans="1:16" s="173" customFormat="1" ht="17.25">
      <c r="A52" s="189" t="s">
        <v>244</v>
      </c>
      <c r="B52" s="191">
        <v>7764800</v>
      </c>
      <c r="C52" s="197">
        <v>0</v>
      </c>
      <c r="D52" s="188">
        <v>0</v>
      </c>
      <c r="E52" s="187">
        <v>0</v>
      </c>
      <c r="F52" s="188">
        <v>0</v>
      </c>
      <c r="G52" s="187">
        <v>0</v>
      </c>
      <c r="H52" s="188">
        <v>0</v>
      </c>
      <c r="I52" s="187">
        <v>0</v>
      </c>
      <c r="J52" s="188">
        <v>0</v>
      </c>
      <c r="K52" s="187">
        <v>0</v>
      </c>
      <c r="L52" s="188">
        <v>0</v>
      </c>
      <c r="M52" s="187">
        <v>0</v>
      </c>
      <c r="N52" s="187">
        <v>0</v>
      </c>
      <c r="O52" s="223"/>
      <c r="P52" s="219">
        <f t="shared" si="2"/>
        <v>0</v>
      </c>
    </row>
    <row r="53" spans="1:16" s="173" customFormat="1" ht="17.25">
      <c r="A53" s="190" t="s">
        <v>11</v>
      </c>
      <c r="B53" s="191">
        <v>5317200</v>
      </c>
      <c r="C53" s="196">
        <v>1137500</v>
      </c>
      <c r="D53" s="192">
        <v>0</v>
      </c>
      <c r="E53" s="191">
        <v>0</v>
      </c>
      <c r="F53" s="192">
        <v>1137500</v>
      </c>
      <c r="G53" s="191">
        <v>0</v>
      </c>
      <c r="H53" s="192">
        <v>0</v>
      </c>
      <c r="I53" s="191">
        <v>0</v>
      </c>
      <c r="J53" s="192">
        <v>0</v>
      </c>
      <c r="K53" s="191">
        <v>0</v>
      </c>
      <c r="L53" s="192">
        <v>0</v>
      </c>
      <c r="M53" s="191">
        <v>0</v>
      </c>
      <c r="N53" s="191">
        <v>0</v>
      </c>
      <c r="O53" s="222"/>
      <c r="P53" s="219">
        <f t="shared" si="2"/>
        <v>1137500</v>
      </c>
    </row>
    <row r="54" spans="1:16" s="173" customFormat="1" ht="17.25">
      <c r="A54" s="198" t="s">
        <v>245</v>
      </c>
      <c r="B54" s="199">
        <v>0</v>
      </c>
      <c r="C54" s="200">
        <v>2675200</v>
      </c>
      <c r="D54" s="201">
        <v>0</v>
      </c>
      <c r="E54" s="202">
        <v>0</v>
      </c>
      <c r="F54" s="201">
        <v>0</v>
      </c>
      <c r="G54" s="202">
        <v>0</v>
      </c>
      <c r="H54" s="201">
        <v>0</v>
      </c>
      <c r="I54" s="202">
        <v>0</v>
      </c>
      <c r="J54" s="201">
        <v>0</v>
      </c>
      <c r="K54" s="202">
        <v>0</v>
      </c>
      <c r="L54" s="201">
        <v>0</v>
      </c>
      <c r="M54" s="202">
        <v>0</v>
      </c>
      <c r="N54" s="202">
        <v>0</v>
      </c>
      <c r="O54" s="224"/>
      <c r="P54" s="219">
        <f t="shared" si="2"/>
        <v>0</v>
      </c>
    </row>
    <row r="55" spans="1:16" s="173" customFormat="1" ht="17.25">
      <c r="A55" s="203" t="s">
        <v>18</v>
      </c>
      <c r="B55" s="204">
        <f aca="true" t="shared" si="3" ref="B55:N55">SUM(B44:B54)</f>
        <v>44941770</v>
      </c>
      <c r="C55" s="205">
        <f t="shared" si="3"/>
        <v>10003430.01</v>
      </c>
      <c r="D55" s="206">
        <f t="shared" si="3"/>
        <v>2824077.06</v>
      </c>
      <c r="E55" s="205">
        <f t="shared" si="3"/>
        <v>466547</v>
      </c>
      <c r="F55" s="206">
        <f t="shared" si="3"/>
        <v>1577346.7</v>
      </c>
      <c r="G55" s="205">
        <f t="shared" si="3"/>
        <v>404007</v>
      </c>
      <c r="H55" s="206">
        <f t="shared" si="3"/>
        <v>177972.5</v>
      </c>
      <c r="I55" s="205">
        <f t="shared" si="3"/>
        <v>730443</v>
      </c>
      <c r="J55" s="206">
        <f t="shared" si="3"/>
        <v>10400</v>
      </c>
      <c r="K55" s="205">
        <f t="shared" si="3"/>
        <v>157276</v>
      </c>
      <c r="L55" s="206">
        <f t="shared" si="3"/>
        <v>344194.75</v>
      </c>
      <c r="M55" s="205">
        <f t="shared" si="3"/>
        <v>203520</v>
      </c>
      <c r="N55" s="205">
        <f t="shared" si="3"/>
        <v>0</v>
      </c>
      <c r="O55" s="207">
        <f>SUM(O44:O54)</f>
        <v>432446</v>
      </c>
      <c r="P55" s="219">
        <f>SUM(P44:P54)</f>
        <v>7328230.01</v>
      </c>
    </row>
    <row r="56" spans="1:15" s="173" customFormat="1" ht="17.25">
      <c r="A56" s="208" t="s">
        <v>32</v>
      </c>
      <c r="B56" s="209"/>
      <c r="C56" s="186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210"/>
    </row>
    <row r="57" spans="1:15" s="173" customFormat="1" ht="17.25">
      <c r="A57" s="190" t="s">
        <v>33</v>
      </c>
      <c r="B57" s="191">
        <v>2380000</v>
      </c>
      <c r="C57" s="196">
        <v>479729.51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210"/>
    </row>
    <row r="58" spans="1:15" s="173" customFormat="1" ht="17.25">
      <c r="A58" s="190" t="s">
        <v>155</v>
      </c>
      <c r="B58" s="191">
        <v>625000</v>
      </c>
      <c r="C58" s="196">
        <v>357431.6</v>
      </c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210"/>
    </row>
    <row r="59" spans="1:15" s="173" customFormat="1" ht="17.25">
      <c r="A59" s="190" t="s">
        <v>35</v>
      </c>
      <c r="B59" s="191">
        <v>350000</v>
      </c>
      <c r="C59" s="196">
        <v>112612.99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210"/>
    </row>
    <row r="60" spans="1:15" s="173" customFormat="1" ht="17.25">
      <c r="A60" s="190" t="s">
        <v>37</v>
      </c>
      <c r="B60" s="196">
        <v>30000</v>
      </c>
      <c r="C60" s="196">
        <v>32389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210"/>
    </row>
    <row r="61" spans="1:15" s="173" customFormat="1" ht="17.25">
      <c r="A61" s="211" t="s">
        <v>246</v>
      </c>
      <c r="B61" s="191">
        <v>32186770</v>
      </c>
      <c r="C61" s="212">
        <v>17561282.9</v>
      </c>
      <c r="D61" s="213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210"/>
    </row>
    <row r="62" spans="1:15" s="173" customFormat="1" ht="17.25">
      <c r="A62" s="189" t="s">
        <v>247</v>
      </c>
      <c r="B62" s="187">
        <v>9370000</v>
      </c>
      <c r="C62" s="196">
        <v>6416641</v>
      </c>
      <c r="D62" s="194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</row>
    <row r="63" spans="1:15" s="173" customFormat="1" ht="17.25">
      <c r="A63" s="214" t="s">
        <v>248</v>
      </c>
      <c r="B63" s="215">
        <v>0</v>
      </c>
      <c r="C63" s="197">
        <v>4048700</v>
      </c>
      <c r="D63" s="19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</row>
    <row r="64" spans="1:15" s="173" customFormat="1" ht="18" thickBot="1">
      <c r="A64" s="203" t="s">
        <v>18</v>
      </c>
      <c r="B64" s="216">
        <f>SUM(B57:B63)</f>
        <v>44941770</v>
      </c>
      <c r="C64" s="216">
        <f>SUM(C57:C63)</f>
        <v>29008787</v>
      </c>
      <c r="D64" s="217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</row>
    <row r="65" spans="1:15" s="173" customFormat="1" ht="18.75" thickBot="1" thickTop="1">
      <c r="A65" s="325" t="s">
        <v>249</v>
      </c>
      <c r="B65" s="326"/>
      <c r="C65" s="218">
        <f>C64-C55</f>
        <v>19005356.990000002</v>
      </c>
      <c r="D65" s="194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</row>
    <row r="66" s="173" customFormat="1" ht="18" thickTop="1"/>
    <row r="67" s="173" customFormat="1" ht="17.25"/>
    <row r="68" s="173" customFormat="1" ht="17.25"/>
    <row r="69" s="173" customFormat="1" ht="17.25"/>
    <row r="70" s="173" customFormat="1" ht="17.25"/>
    <row r="71" s="173" customFormat="1" ht="17.25"/>
    <row r="72" s="173" customFormat="1" ht="17.25"/>
    <row r="73" s="173" customFormat="1" ht="17.25"/>
    <row r="74" s="173" customFormat="1" ht="17.25"/>
    <row r="75" s="173" customFormat="1" ht="17.25"/>
    <row r="76" s="173" customFormat="1" ht="17.25"/>
    <row r="77" s="173" customFormat="1" ht="17.25"/>
    <row r="78" s="173" customFormat="1" ht="17.25"/>
    <row r="79" s="173" customFormat="1" ht="17.25"/>
    <row r="80" s="173" customFormat="1" ht="17.25"/>
    <row r="81" s="173" customFormat="1" ht="17.25"/>
    <row r="82" s="173" customFormat="1" ht="17.25"/>
    <row r="83" s="173" customFormat="1" ht="17.25"/>
    <row r="84" s="173" customFormat="1" ht="17.25"/>
    <row r="85" s="173" customFormat="1" ht="17.25"/>
    <row r="86" s="173" customFormat="1" ht="17.25"/>
    <row r="87" s="173" customFormat="1" ht="17.25"/>
    <row r="88" s="173" customFormat="1" ht="17.25"/>
    <row r="89" s="173" customFormat="1" ht="17.25"/>
    <row r="90" s="173" customFormat="1" ht="17.25"/>
    <row r="91" s="173" customFormat="1" ht="17.25"/>
    <row r="92" s="173" customFormat="1" ht="17.25"/>
    <row r="93" s="173" customFormat="1" ht="17.25"/>
    <row r="94" s="173" customFormat="1" ht="17.25"/>
    <row r="95" s="173" customFormat="1" ht="17.25"/>
    <row r="96" s="173" customFormat="1" ht="17.25"/>
    <row r="97" s="173" customFormat="1" ht="17.25"/>
    <row r="98" s="173" customFormat="1" ht="17.25"/>
    <row r="99" s="173" customFormat="1" ht="17.25"/>
    <row r="100" s="173" customFormat="1" ht="17.25"/>
    <row r="101" s="173" customFormat="1" ht="17.25"/>
    <row r="102" s="173" customFormat="1" ht="17.25"/>
    <row r="103" s="173" customFormat="1" ht="17.25"/>
    <row r="104" s="173" customFormat="1" ht="17.25"/>
    <row r="105" s="173" customFormat="1" ht="17.25"/>
    <row r="106" s="173" customFormat="1" ht="17.25"/>
    <row r="107" s="173" customFormat="1" ht="17.25"/>
    <row r="108" s="173" customFormat="1" ht="17.25"/>
    <row r="109" s="172" customFormat="1" ht="17.25"/>
    <row r="110" s="172" customFormat="1" ht="17.25"/>
    <row r="111" s="172" customFormat="1" ht="17.25"/>
    <row r="112" s="172" customFormat="1" ht="17.25"/>
    <row r="113" s="172" customFormat="1" ht="17.25"/>
    <row r="114" s="172" customFormat="1" ht="17.25"/>
    <row r="115" s="172" customFormat="1" ht="17.25"/>
    <row r="116" s="172" customFormat="1" ht="17.25"/>
    <row r="117" s="172" customFormat="1" ht="17.25"/>
    <row r="118" s="172" customFormat="1" ht="17.25"/>
    <row r="119" s="172" customFormat="1" ht="17.25"/>
    <row r="120" s="172" customFormat="1" ht="17.25"/>
    <row r="121" s="172" customFormat="1" ht="17.25"/>
    <row r="122" s="172" customFormat="1" ht="17.25"/>
    <row r="123" s="172" customFormat="1" ht="17.25"/>
    <row r="124" s="172" customFormat="1" ht="17.25"/>
    <row r="125" s="172" customFormat="1" ht="17.25"/>
    <row r="126" s="172" customFormat="1" ht="17.25"/>
  </sheetData>
  <sheetProtection/>
  <mergeCells count="16">
    <mergeCell ref="E63:O63"/>
    <mergeCell ref="E64:O64"/>
    <mergeCell ref="A65:B65"/>
    <mergeCell ref="E65:O65"/>
    <mergeCell ref="A30:B30"/>
    <mergeCell ref="E30:O30"/>
    <mergeCell ref="A36:O36"/>
    <mergeCell ref="A37:O37"/>
    <mergeCell ref="A38:O38"/>
    <mergeCell ref="E62:O62"/>
    <mergeCell ref="A1:O1"/>
    <mergeCell ref="A2:O2"/>
    <mergeCell ref="A3:O3"/>
    <mergeCell ref="E27:O27"/>
    <mergeCell ref="E28:O28"/>
    <mergeCell ref="E29:O29"/>
  </mergeCells>
  <printOptions/>
  <pageMargins left="0.15748031496062992" right="0.5118110236220472" top="0.2755905511811024" bottom="0.2755905511811024" header="0.2362204724409449" footer="0.2362204724409449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3"/>
  <sheetViews>
    <sheetView zoomScale="183" zoomScaleNormal="183" zoomScalePageLayoutView="0" workbookViewId="0" topLeftCell="L118">
      <selection activeCell="Q126" sqref="Q126"/>
    </sheetView>
  </sheetViews>
  <sheetFormatPr defaultColWidth="9.140625" defaultRowHeight="21.75"/>
  <cols>
    <col min="1" max="1" width="8.28125" style="0" customWidth="1"/>
    <col min="2" max="2" width="9.140625" style="0" customWidth="1"/>
    <col min="3" max="3" width="8.140625" style="0" customWidth="1"/>
    <col min="4" max="5" width="7.8515625" style="0" customWidth="1"/>
    <col min="6" max="6" width="8.140625" style="0" customWidth="1"/>
    <col min="7" max="7" width="9.28125" style="0" customWidth="1"/>
    <col min="8" max="8" width="7.8515625" style="0" customWidth="1"/>
    <col min="9" max="9" width="8.140625" style="0" customWidth="1"/>
    <col min="10" max="10" width="6.57421875" style="0" customWidth="1"/>
    <col min="11" max="11" width="7.7109375" style="0" customWidth="1"/>
    <col min="12" max="12" width="8.28125" style="0" customWidth="1"/>
    <col min="13" max="13" width="8.140625" style="0" customWidth="1"/>
    <col min="14" max="14" width="7.2812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7.28125" style="0" customWidth="1"/>
    <col min="20" max="20" width="8.00390625" style="0" customWidth="1"/>
    <col min="21" max="21" width="7.7109375" style="0" customWidth="1"/>
  </cols>
  <sheetData>
    <row r="1" spans="1:23" s="266" customFormat="1" ht="14.25">
      <c r="A1" s="332" t="s">
        <v>254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1:23" s="266" customFormat="1" ht="14.25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</row>
    <row r="3" spans="1:23" s="266" customFormat="1" ht="14.25">
      <c r="A3" s="333" t="s">
        <v>302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</row>
    <row r="4" spans="1:23" s="266" customFormat="1" ht="13.5">
      <c r="A4" s="228" t="s">
        <v>256</v>
      </c>
      <c r="B4" s="328" t="s">
        <v>230</v>
      </c>
      <c r="C4" s="328"/>
      <c r="D4" s="329" t="s">
        <v>231</v>
      </c>
      <c r="E4" s="331"/>
      <c r="F4" s="328" t="s">
        <v>232</v>
      </c>
      <c r="G4" s="328"/>
      <c r="H4" s="228" t="s">
        <v>233</v>
      </c>
      <c r="I4" s="328" t="s">
        <v>234</v>
      </c>
      <c r="J4" s="328"/>
      <c r="K4" s="329" t="s">
        <v>235</v>
      </c>
      <c r="L4" s="330"/>
      <c r="M4" s="331"/>
      <c r="N4" s="229" t="s">
        <v>236</v>
      </c>
      <c r="O4" s="329" t="s">
        <v>237</v>
      </c>
      <c r="P4" s="330"/>
      <c r="Q4" s="331"/>
      <c r="R4" s="328" t="s">
        <v>238</v>
      </c>
      <c r="S4" s="328"/>
      <c r="T4" s="329" t="s">
        <v>257</v>
      </c>
      <c r="U4" s="331"/>
      <c r="V4" s="228" t="s">
        <v>241</v>
      </c>
      <c r="W4" s="230" t="s">
        <v>18</v>
      </c>
    </row>
    <row r="5" spans="1:23" s="266" customFormat="1" ht="13.5">
      <c r="A5" s="228" t="s">
        <v>81</v>
      </c>
      <c r="B5" s="228" t="s">
        <v>258</v>
      </c>
      <c r="C5" s="228" t="s">
        <v>259</v>
      </c>
      <c r="D5" s="228" t="s">
        <v>260</v>
      </c>
      <c r="E5" s="228" t="s">
        <v>261</v>
      </c>
      <c r="F5" s="228" t="s">
        <v>262</v>
      </c>
      <c r="G5" s="228" t="s">
        <v>263</v>
      </c>
      <c r="H5" s="228" t="s">
        <v>264</v>
      </c>
      <c r="I5" s="228" t="s">
        <v>265</v>
      </c>
      <c r="J5" s="228" t="s">
        <v>266</v>
      </c>
      <c r="K5" s="228" t="s">
        <v>267</v>
      </c>
      <c r="L5" s="228" t="s">
        <v>268</v>
      </c>
      <c r="M5" s="228" t="s">
        <v>269</v>
      </c>
      <c r="N5" s="228" t="s">
        <v>270</v>
      </c>
      <c r="O5" s="228" t="s">
        <v>271</v>
      </c>
      <c r="P5" s="228" t="s">
        <v>272</v>
      </c>
      <c r="Q5" s="228" t="s">
        <v>273</v>
      </c>
      <c r="R5" s="228" t="s">
        <v>274</v>
      </c>
      <c r="S5" s="228" t="s">
        <v>275</v>
      </c>
      <c r="T5" s="228" t="s">
        <v>276</v>
      </c>
      <c r="U5" s="228" t="s">
        <v>277</v>
      </c>
      <c r="V5" s="228" t="s">
        <v>278</v>
      </c>
      <c r="W5" s="231"/>
    </row>
    <row r="6" spans="1:23" s="266" customFormat="1" ht="13.5">
      <c r="A6" s="232">
        <v>510000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</row>
    <row r="7" spans="1:23" s="266" customFormat="1" ht="13.5">
      <c r="A7" s="234">
        <v>110300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>
        <v>18564</v>
      </c>
      <c r="W7" s="233">
        <f aca="true" t="shared" si="0" ref="W7:W13">SUM(B7:V7)</f>
        <v>18564</v>
      </c>
    </row>
    <row r="8" spans="1:23" s="266" customFormat="1" ht="13.5">
      <c r="A8" s="234">
        <v>110700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5" t="s">
        <v>152</v>
      </c>
      <c r="W8" s="233">
        <f t="shared" si="0"/>
        <v>0</v>
      </c>
    </row>
    <row r="9" spans="1:23" s="266" customFormat="1" ht="13.5">
      <c r="A9" s="234">
        <v>110800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5" t="s">
        <v>152</v>
      </c>
      <c r="W9" s="233">
        <f t="shared" si="0"/>
        <v>0</v>
      </c>
    </row>
    <row r="10" spans="1:23" s="267" customFormat="1" ht="14.25">
      <c r="A10" s="234">
        <v>110900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>
        <v>4500</v>
      </c>
      <c r="W10" s="233">
        <f t="shared" si="0"/>
        <v>4500</v>
      </c>
    </row>
    <row r="11" spans="1:23" s="267" customFormat="1" ht="14.25">
      <c r="A11" s="234">
        <v>111000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5" t="s">
        <v>152</v>
      </c>
      <c r="W11" s="233">
        <f t="shared" si="0"/>
        <v>0</v>
      </c>
    </row>
    <row r="12" spans="1:23" s="267" customFormat="1" ht="14.25">
      <c r="A12" s="234">
        <v>111100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5" t="s">
        <v>152</v>
      </c>
      <c r="W12" s="233">
        <f t="shared" si="0"/>
        <v>0</v>
      </c>
    </row>
    <row r="13" spans="1:23" s="267" customFormat="1" ht="14.25">
      <c r="A13" s="234">
        <v>120100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>
        <f t="shared" si="0"/>
        <v>0</v>
      </c>
    </row>
    <row r="14" spans="1:23" s="267" customFormat="1" ht="14.25">
      <c r="A14" s="234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</row>
    <row r="15" spans="1:23" s="267" customFormat="1" ht="14.25">
      <c r="A15" s="234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</row>
    <row r="16" spans="1:23" s="267" customFormat="1" ht="14.25">
      <c r="A16" s="234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</row>
    <row r="17" spans="1:23" s="267" customFormat="1" ht="14.25">
      <c r="A17" s="236" t="s">
        <v>279</v>
      </c>
      <c r="B17" s="237">
        <f>SUM(B7:B10)</f>
        <v>0</v>
      </c>
      <c r="C17" s="237">
        <f>SUM(C8:C10)</f>
        <v>0</v>
      </c>
      <c r="D17" s="238" t="s">
        <v>152</v>
      </c>
      <c r="E17" s="237">
        <v>0</v>
      </c>
      <c r="F17" s="237">
        <f>SUM(F8:F10)</f>
        <v>0</v>
      </c>
      <c r="G17" s="237">
        <v>0</v>
      </c>
      <c r="H17" s="237">
        <v>0</v>
      </c>
      <c r="I17" s="237">
        <f>SUM(I8:I10)</f>
        <v>0</v>
      </c>
      <c r="J17" s="237">
        <v>0</v>
      </c>
      <c r="K17" s="237"/>
      <c r="L17" s="237"/>
      <c r="M17" s="237">
        <v>0</v>
      </c>
      <c r="N17" s="237">
        <v>0</v>
      </c>
      <c r="O17" s="237"/>
      <c r="P17" s="237">
        <v>0</v>
      </c>
      <c r="Q17" s="237">
        <v>0</v>
      </c>
      <c r="R17" s="237">
        <f>SUM(R8:R10)</f>
        <v>0</v>
      </c>
      <c r="S17" s="237">
        <v>0</v>
      </c>
      <c r="T17" s="237">
        <v>0</v>
      </c>
      <c r="U17" s="237"/>
      <c r="V17" s="237">
        <f>SUM(V7:V13)</f>
        <v>23064</v>
      </c>
      <c r="W17" s="237">
        <f>SUM(B17:V17)</f>
        <v>23064</v>
      </c>
    </row>
    <row r="18" spans="1:23" s="267" customFormat="1" ht="14.25">
      <c r="A18" s="239" t="s">
        <v>280</v>
      </c>
      <c r="B18" s="240">
        <v>0</v>
      </c>
      <c r="C18" s="240">
        <v>0</v>
      </c>
      <c r="D18" s="241" t="s">
        <v>152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/>
      <c r="L18" s="240"/>
      <c r="M18" s="240">
        <v>0</v>
      </c>
      <c r="N18" s="240">
        <v>0</v>
      </c>
      <c r="O18" s="240"/>
      <c r="P18" s="240">
        <v>0</v>
      </c>
      <c r="Q18" s="240">
        <v>0</v>
      </c>
      <c r="R18" s="240">
        <v>0</v>
      </c>
      <c r="S18" s="240">
        <v>0</v>
      </c>
      <c r="T18" s="240">
        <v>0</v>
      </c>
      <c r="U18" s="240"/>
      <c r="V18" s="240">
        <v>432446</v>
      </c>
      <c r="W18" s="240">
        <f>SUM(B18:V18)</f>
        <v>432446</v>
      </c>
    </row>
    <row r="19" spans="1:23" s="267" customFormat="1" ht="14.25">
      <c r="A19" s="232">
        <v>521000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</row>
    <row r="20" spans="1:23" s="267" customFormat="1" ht="14.25">
      <c r="A20" s="234">
        <v>210100</v>
      </c>
      <c r="B20" s="233">
        <v>44340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>
        <v>0</v>
      </c>
      <c r="W20" s="235">
        <f aca="true" t="shared" si="1" ref="W20:W25">SUM(B20:V20)</f>
        <v>44340</v>
      </c>
    </row>
    <row r="21" spans="1:23" s="267" customFormat="1" ht="14.25">
      <c r="A21" s="234">
        <v>210200</v>
      </c>
      <c r="B21" s="233">
        <v>3800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>
        <v>0</v>
      </c>
      <c r="W21" s="235">
        <f t="shared" si="1"/>
        <v>3800</v>
      </c>
    </row>
    <row r="22" spans="1:23" s="267" customFormat="1" ht="14.25">
      <c r="A22" s="234">
        <v>210300</v>
      </c>
      <c r="B22" s="233">
        <v>3800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>
        <v>0</v>
      </c>
      <c r="W22" s="235">
        <f t="shared" si="1"/>
        <v>3800</v>
      </c>
    </row>
    <row r="23" spans="1:23" s="267" customFormat="1" ht="14.25">
      <c r="A23" s="234">
        <v>210400</v>
      </c>
      <c r="B23" s="233">
        <v>7560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>
        <v>0</v>
      </c>
      <c r="W23" s="235">
        <f t="shared" si="1"/>
        <v>7560</v>
      </c>
    </row>
    <row r="24" spans="1:23" s="267" customFormat="1" ht="14.25">
      <c r="A24" s="234">
        <v>210600</v>
      </c>
      <c r="B24" s="233">
        <v>247910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>
        <f t="shared" si="1"/>
        <v>247910</v>
      </c>
    </row>
    <row r="25" spans="1:23" s="267" customFormat="1" ht="14.25">
      <c r="A25" s="234">
        <v>210700</v>
      </c>
      <c r="B25" s="233">
        <v>7560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>
        <f t="shared" si="1"/>
        <v>7560</v>
      </c>
    </row>
    <row r="26" spans="1:23" s="267" customFormat="1" ht="14.25">
      <c r="A26" s="234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</row>
    <row r="27" spans="1:23" s="267" customFormat="1" ht="14.25">
      <c r="A27" s="234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</row>
    <row r="28" spans="1:23" s="267" customFormat="1" ht="14.25">
      <c r="A28" s="236" t="s">
        <v>279</v>
      </c>
      <c r="B28" s="237">
        <f>SUM(B20:B25)</f>
        <v>314970</v>
      </c>
      <c r="C28" s="237">
        <f>SUM(C20:C23)</f>
        <v>0</v>
      </c>
      <c r="D28" s="237"/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/>
      <c r="L28" s="237"/>
      <c r="M28" s="237">
        <v>0</v>
      </c>
      <c r="N28" s="237">
        <v>0</v>
      </c>
      <c r="O28" s="237"/>
      <c r="P28" s="237">
        <v>0</v>
      </c>
      <c r="Q28" s="237">
        <v>0</v>
      </c>
      <c r="R28" s="237">
        <v>0</v>
      </c>
      <c r="S28" s="237">
        <v>0</v>
      </c>
      <c r="T28" s="237">
        <f>SUM(T20:T23)</f>
        <v>0</v>
      </c>
      <c r="U28" s="237"/>
      <c r="V28" s="237">
        <v>0</v>
      </c>
      <c r="W28" s="238">
        <f>SUM(B28:V28)</f>
        <v>314970</v>
      </c>
    </row>
    <row r="29" spans="1:23" s="267" customFormat="1" ht="14.25">
      <c r="A29" s="239" t="s">
        <v>280</v>
      </c>
      <c r="B29" s="242">
        <v>1142271</v>
      </c>
      <c r="C29" s="240">
        <v>0</v>
      </c>
      <c r="D29" s="240"/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/>
      <c r="L29" s="240"/>
      <c r="M29" s="240">
        <v>0</v>
      </c>
      <c r="N29" s="240">
        <v>0</v>
      </c>
      <c r="O29" s="240"/>
      <c r="P29" s="240">
        <v>0</v>
      </c>
      <c r="Q29" s="240">
        <v>0</v>
      </c>
      <c r="R29" s="240">
        <v>0</v>
      </c>
      <c r="S29" s="240">
        <v>0</v>
      </c>
      <c r="T29" s="240">
        <v>0</v>
      </c>
      <c r="U29" s="240"/>
      <c r="V29" s="240">
        <v>0</v>
      </c>
      <c r="W29" s="241">
        <f>SUM(B29:V29)</f>
        <v>1142271</v>
      </c>
    </row>
    <row r="30" spans="1:23" s="267" customFormat="1" ht="14.25">
      <c r="A30" s="232">
        <v>522000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4"/>
    </row>
    <row r="31" spans="1:23" s="267" customFormat="1" ht="14.25">
      <c r="A31" s="245">
        <v>220100</v>
      </c>
      <c r="B31" s="246">
        <v>113230</v>
      </c>
      <c r="C31" s="246">
        <v>61070</v>
      </c>
      <c r="D31" s="246"/>
      <c r="E31" s="246"/>
      <c r="F31" s="246">
        <v>36720</v>
      </c>
      <c r="G31" s="246"/>
      <c r="H31" s="246">
        <v>51350</v>
      </c>
      <c r="I31" s="246">
        <v>9700</v>
      </c>
      <c r="J31" s="246"/>
      <c r="K31" s="246"/>
      <c r="L31" s="246"/>
      <c r="M31" s="246"/>
      <c r="N31" s="246"/>
      <c r="O31" s="246"/>
      <c r="P31" s="246"/>
      <c r="Q31" s="246"/>
      <c r="R31" s="246">
        <v>50510</v>
      </c>
      <c r="S31" s="246"/>
      <c r="T31" s="246">
        <v>13910</v>
      </c>
      <c r="U31" s="246"/>
      <c r="V31" s="246"/>
      <c r="W31" s="247">
        <f aca="true" t="shared" si="2" ref="W31:W38">SUM(B31:V31)</f>
        <v>336490</v>
      </c>
    </row>
    <row r="32" spans="1:23" s="267" customFormat="1" ht="14.25">
      <c r="A32" s="245">
        <v>220200</v>
      </c>
      <c r="B32" s="246">
        <v>21495</v>
      </c>
      <c r="C32" s="246">
        <v>7725</v>
      </c>
      <c r="D32" s="246"/>
      <c r="E32" s="246"/>
      <c r="F32" s="246">
        <v>6010</v>
      </c>
      <c r="G32" s="246"/>
      <c r="H32" s="246">
        <v>8370</v>
      </c>
      <c r="I32" s="246">
        <v>5300</v>
      </c>
      <c r="J32" s="246"/>
      <c r="K32" s="246"/>
      <c r="L32" s="246"/>
      <c r="M32" s="246"/>
      <c r="N32" s="246"/>
      <c r="O32" s="246"/>
      <c r="P32" s="246"/>
      <c r="Q32" s="246"/>
      <c r="R32" s="246">
        <v>9785</v>
      </c>
      <c r="S32" s="246"/>
      <c r="T32" s="246">
        <v>1680</v>
      </c>
      <c r="U32" s="246"/>
      <c r="V32" s="246"/>
      <c r="W32" s="247">
        <f t="shared" si="2"/>
        <v>60365</v>
      </c>
    </row>
    <row r="33" spans="1:23" s="267" customFormat="1" ht="14.25">
      <c r="A33" s="245">
        <v>220300</v>
      </c>
      <c r="B33" s="246">
        <v>5600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7">
        <f t="shared" si="2"/>
        <v>5600</v>
      </c>
    </row>
    <row r="34" spans="1:23" s="267" customFormat="1" ht="14.25">
      <c r="A34" s="245">
        <v>220600</v>
      </c>
      <c r="B34" s="246">
        <v>60265</v>
      </c>
      <c r="C34" s="246">
        <v>13924</v>
      </c>
      <c r="D34" s="246"/>
      <c r="E34" s="246"/>
      <c r="F34" s="246">
        <v>12904</v>
      </c>
      <c r="G34" s="246"/>
      <c r="H34" s="246"/>
      <c r="I34" s="246">
        <v>5854</v>
      </c>
      <c r="J34" s="246"/>
      <c r="K34" s="246">
        <v>100232</v>
      </c>
      <c r="L34" s="246"/>
      <c r="M34" s="246"/>
      <c r="N34" s="246"/>
      <c r="O34" s="246"/>
      <c r="P34" s="246"/>
      <c r="Q34" s="246"/>
      <c r="R34" s="246">
        <v>13073</v>
      </c>
      <c r="S34" s="246"/>
      <c r="T34" s="246">
        <v>11021</v>
      </c>
      <c r="U34" s="246"/>
      <c r="V34" s="246"/>
      <c r="W34" s="247">
        <f t="shared" si="2"/>
        <v>217273</v>
      </c>
    </row>
    <row r="35" spans="1:23" s="267" customFormat="1" ht="14.25">
      <c r="A35" s="245">
        <v>220700</v>
      </c>
      <c r="B35" s="246">
        <v>29619</v>
      </c>
      <c r="C35" s="246">
        <v>9299</v>
      </c>
      <c r="D35" s="246"/>
      <c r="E35" s="246"/>
      <c r="F35" s="246">
        <v>4804</v>
      </c>
      <c r="G35" s="246"/>
      <c r="H35" s="246"/>
      <c r="I35" s="246">
        <v>2854</v>
      </c>
      <c r="J35" s="246"/>
      <c r="K35" s="246">
        <v>60815</v>
      </c>
      <c r="L35" s="246"/>
      <c r="M35" s="246"/>
      <c r="N35" s="246"/>
      <c r="O35" s="246"/>
      <c r="P35" s="246"/>
      <c r="Q35" s="246"/>
      <c r="R35" s="246">
        <v>4344</v>
      </c>
      <c r="S35" s="246"/>
      <c r="T35" s="246">
        <v>6395</v>
      </c>
      <c r="U35" s="246"/>
      <c r="V35" s="246"/>
      <c r="W35" s="247">
        <f t="shared" si="2"/>
        <v>118130</v>
      </c>
    </row>
    <row r="36" spans="1:23" s="267" customFormat="1" ht="14.25">
      <c r="A36" s="245">
        <v>221100</v>
      </c>
      <c r="B36" s="246">
        <v>5600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7">
        <f t="shared" si="2"/>
        <v>5600</v>
      </c>
    </row>
    <row r="37" spans="1:23" s="267" customFormat="1" ht="14.25">
      <c r="A37" s="245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7"/>
    </row>
    <row r="38" spans="1:23" s="267" customFormat="1" ht="14.25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7">
        <f t="shared" si="2"/>
        <v>0</v>
      </c>
    </row>
    <row r="39" spans="1:23" s="267" customFormat="1" ht="14.25">
      <c r="A39" s="236" t="s">
        <v>279</v>
      </c>
      <c r="B39" s="248">
        <f>SUM(B31:B38)</f>
        <v>235809</v>
      </c>
      <c r="C39" s="248">
        <f>SUM(C31:C38)</f>
        <v>92018</v>
      </c>
      <c r="D39" s="249" t="s">
        <v>152</v>
      </c>
      <c r="E39" s="248">
        <f aca="true" t="shared" si="3" ref="E39:K39">SUM(E31:E38)</f>
        <v>0</v>
      </c>
      <c r="F39" s="248">
        <f t="shared" si="3"/>
        <v>60438</v>
      </c>
      <c r="G39" s="248">
        <f t="shared" si="3"/>
        <v>0</v>
      </c>
      <c r="H39" s="248">
        <f t="shared" si="3"/>
        <v>59720</v>
      </c>
      <c r="I39" s="248">
        <f t="shared" si="3"/>
        <v>23708</v>
      </c>
      <c r="J39" s="248">
        <f t="shared" si="3"/>
        <v>0</v>
      </c>
      <c r="K39" s="248">
        <f t="shared" si="3"/>
        <v>161047</v>
      </c>
      <c r="L39" s="248"/>
      <c r="M39" s="248">
        <f>SUM(M31:M38)</f>
        <v>0</v>
      </c>
      <c r="N39" s="248">
        <f>SUM(N31:N38)</f>
        <v>0</v>
      </c>
      <c r="O39" s="248"/>
      <c r="P39" s="248">
        <f>SUM(P31:P38)</f>
        <v>0</v>
      </c>
      <c r="Q39" s="248">
        <f>SUM(Q31:Q38)</f>
        <v>0</v>
      </c>
      <c r="R39" s="248">
        <f>SUM(R31:R38)</f>
        <v>77712</v>
      </c>
      <c r="S39" s="248">
        <f>SUM(S31:S38)</f>
        <v>0</v>
      </c>
      <c r="T39" s="248">
        <f>SUM(T31:T38)</f>
        <v>33006</v>
      </c>
      <c r="U39" s="248"/>
      <c r="V39" s="248">
        <f>SUM(V31:V38)</f>
        <v>0</v>
      </c>
      <c r="W39" s="250">
        <f>SUM(B39:V39)</f>
        <v>743458</v>
      </c>
    </row>
    <row r="40" spans="1:23" s="267" customFormat="1" ht="14.25">
      <c r="A40" s="239" t="s">
        <v>280</v>
      </c>
      <c r="B40" s="251">
        <v>864864</v>
      </c>
      <c r="C40" s="251">
        <v>329303</v>
      </c>
      <c r="D40" s="241" t="s">
        <v>152</v>
      </c>
      <c r="E40" s="241"/>
      <c r="F40" s="251">
        <v>197628</v>
      </c>
      <c r="G40" s="251"/>
      <c r="H40" s="251">
        <v>201137</v>
      </c>
      <c r="I40" s="251">
        <v>68708</v>
      </c>
      <c r="J40" s="251"/>
      <c r="K40" s="251">
        <v>513268</v>
      </c>
      <c r="L40" s="251"/>
      <c r="M40" s="251"/>
      <c r="N40" s="251"/>
      <c r="O40" s="251"/>
      <c r="P40" s="251"/>
      <c r="Q40" s="251"/>
      <c r="R40" s="251">
        <v>249597</v>
      </c>
      <c r="S40" s="251"/>
      <c r="T40" s="251">
        <v>79776</v>
      </c>
      <c r="U40" s="251"/>
      <c r="V40" s="251"/>
      <c r="W40" s="252">
        <f>SUM(B40:V40)</f>
        <v>2504281</v>
      </c>
    </row>
    <row r="41" spans="1:23" s="267" customFormat="1" ht="14.25">
      <c r="A41" s="228" t="s">
        <v>256</v>
      </c>
      <c r="B41" s="328" t="s">
        <v>230</v>
      </c>
      <c r="C41" s="328"/>
      <c r="D41" s="329" t="s">
        <v>231</v>
      </c>
      <c r="E41" s="331"/>
      <c r="F41" s="328" t="s">
        <v>232</v>
      </c>
      <c r="G41" s="328"/>
      <c r="H41" s="228" t="s">
        <v>233</v>
      </c>
      <c r="I41" s="328" t="s">
        <v>234</v>
      </c>
      <c r="J41" s="328"/>
      <c r="K41" s="329" t="s">
        <v>235</v>
      </c>
      <c r="L41" s="330"/>
      <c r="M41" s="331"/>
      <c r="N41" s="229" t="s">
        <v>236</v>
      </c>
      <c r="O41" s="329" t="s">
        <v>237</v>
      </c>
      <c r="P41" s="330"/>
      <c r="Q41" s="331"/>
      <c r="R41" s="328" t="s">
        <v>238</v>
      </c>
      <c r="S41" s="328"/>
      <c r="T41" s="329" t="s">
        <v>257</v>
      </c>
      <c r="U41" s="331"/>
      <c r="V41" s="228" t="s">
        <v>241</v>
      </c>
      <c r="W41" s="230" t="s">
        <v>18</v>
      </c>
    </row>
    <row r="42" spans="1:23" s="267" customFormat="1" ht="14.25">
      <c r="A42" s="228" t="s">
        <v>81</v>
      </c>
      <c r="B42" s="228" t="s">
        <v>258</v>
      </c>
      <c r="C42" s="228" t="s">
        <v>259</v>
      </c>
      <c r="D42" s="228" t="s">
        <v>260</v>
      </c>
      <c r="E42" s="228" t="s">
        <v>261</v>
      </c>
      <c r="F42" s="228" t="s">
        <v>262</v>
      </c>
      <c r="G42" s="228" t="s">
        <v>263</v>
      </c>
      <c r="H42" s="228" t="s">
        <v>264</v>
      </c>
      <c r="I42" s="228" t="s">
        <v>265</v>
      </c>
      <c r="J42" s="228" t="s">
        <v>266</v>
      </c>
      <c r="K42" s="228" t="s">
        <v>267</v>
      </c>
      <c r="L42" s="228" t="s">
        <v>268</v>
      </c>
      <c r="M42" s="228" t="s">
        <v>269</v>
      </c>
      <c r="N42" s="228" t="s">
        <v>270</v>
      </c>
      <c r="O42" s="228" t="s">
        <v>271</v>
      </c>
      <c r="P42" s="228" t="s">
        <v>272</v>
      </c>
      <c r="Q42" s="228" t="s">
        <v>273</v>
      </c>
      <c r="R42" s="228" t="s">
        <v>274</v>
      </c>
      <c r="S42" s="228" t="s">
        <v>275</v>
      </c>
      <c r="T42" s="228" t="s">
        <v>276</v>
      </c>
      <c r="U42" s="228" t="s">
        <v>277</v>
      </c>
      <c r="V42" s="228" t="s">
        <v>278</v>
      </c>
      <c r="W42" s="231"/>
    </row>
    <row r="43" spans="1:23" s="267" customFormat="1" ht="14.25">
      <c r="A43" s="232">
        <v>531000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4"/>
    </row>
    <row r="44" spans="1:23" s="267" customFormat="1" ht="14.25">
      <c r="A44" s="245">
        <v>310100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7">
        <f aca="true" t="shared" si="4" ref="W44:W49">SUM(B44:V44)</f>
        <v>0</v>
      </c>
    </row>
    <row r="45" spans="1:23" s="267" customFormat="1" ht="14.25">
      <c r="A45" s="245">
        <v>310200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7">
        <f t="shared" si="4"/>
        <v>0</v>
      </c>
    </row>
    <row r="46" spans="1:23" s="267" customFormat="1" ht="14.25">
      <c r="A46" s="245">
        <v>310300</v>
      </c>
      <c r="B46" s="246">
        <v>5040</v>
      </c>
      <c r="C46" s="246"/>
      <c r="D46" s="246"/>
      <c r="E46" s="246"/>
      <c r="F46" s="246"/>
      <c r="G46" s="246"/>
      <c r="H46" s="246">
        <v>35280</v>
      </c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7">
        <f t="shared" si="4"/>
        <v>40320</v>
      </c>
    </row>
    <row r="47" spans="1:23" s="267" customFormat="1" ht="14.25">
      <c r="A47" s="245">
        <v>310400</v>
      </c>
      <c r="B47" s="246">
        <v>6400</v>
      </c>
      <c r="C47" s="246">
        <v>4950</v>
      </c>
      <c r="D47" s="246"/>
      <c r="E47" s="246"/>
      <c r="F47" s="246">
        <v>4000</v>
      </c>
      <c r="G47" s="246"/>
      <c r="H47" s="246">
        <v>4250</v>
      </c>
      <c r="I47" s="246">
        <v>4800</v>
      </c>
      <c r="J47" s="246"/>
      <c r="K47" s="246"/>
      <c r="L47" s="246"/>
      <c r="M47" s="246"/>
      <c r="N47" s="246"/>
      <c r="O47" s="246"/>
      <c r="P47" s="246"/>
      <c r="Q47" s="246"/>
      <c r="R47" s="246">
        <v>3000</v>
      </c>
      <c r="S47" s="246"/>
      <c r="T47" s="246">
        <v>2400</v>
      </c>
      <c r="U47" s="246"/>
      <c r="V47" s="246"/>
      <c r="W47" s="247">
        <f t="shared" si="4"/>
        <v>29800</v>
      </c>
    </row>
    <row r="48" spans="1:23" s="267" customFormat="1" ht="14.25">
      <c r="A48" s="245">
        <v>310500</v>
      </c>
      <c r="B48" s="246"/>
      <c r="C48" s="246">
        <v>3002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7">
        <f t="shared" si="4"/>
        <v>3002</v>
      </c>
    </row>
    <row r="49" spans="1:23" s="267" customFormat="1" ht="14.25">
      <c r="A49" s="245">
        <v>310600</v>
      </c>
      <c r="B49" s="246">
        <v>6696.25</v>
      </c>
      <c r="C49" s="246">
        <v>4765</v>
      </c>
      <c r="D49" s="246"/>
      <c r="E49" s="246"/>
      <c r="F49" s="246">
        <v>4015.95</v>
      </c>
      <c r="G49" s="246"/>
      <c r="H49" s="246"/>
      <c r="I49" s="246">
        <v>2377.5</v>
      </c>
      <c r="J49" s="246"/>
      <c r="K49" s="246"/>
      <c r="L49" s="246"/>
      <c r="M49" s="246"/>
      <c r="N49" s="246"/>
      <c r="O49" s="246"/>
      <c r="P49" s="246"/>
      <c r="Q49" s="246"/>
      <c r="R49" s="246">
        <v>6170</v>
      </c>
      <c r="S49" s="246"/>
      <c r="T49" s="246">
        <v>4720.25</v>
      </c>
      <c r="U49" s="246"/>
      <c r="V49" s="246"/>
      <c r="W49" s="247">
        <f t="shared" si="4"/>
        <v>28744.95</v>
      </c>
    </row>
    <row r="50" spans="1:23" s="267" customFormat="1" ht="14.25">
      <c r="A50" s="245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7"/>
    </row>
    <row r="51" spans="1:23" s="267" customFormat="1" ht="14.25">
      <c r="A51" s="245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7"/>
    </row>
    <row r="52" spans="1:23" s="267" customFormat="1" ht="14.25">
      <c r="A52" s="236" t="s">
        <v>279</v>
      </c>
      <c r="B52" s="253">
        <f>SUM(B44:B51)</f>
        <v>18136.25</v>
      </c>
      <c r="C52" s="253">
        <f>SUM(C44:C51)</f>
        <v>12717</v>
      </c>
      <c r="D52" s="253"/>
      <c r="E52" s="253">
        <f>SUM(E44:E51)</f>
        <v>0</v>
      </c>
      <c r="F52" s="253">
        <f>SUM(F44:F49)</f>
        <v>8015.95</v>
      </c>
      <c r="G52" s="253"/>
      <c r="H52" s="253">
        <f>SUM(H44:H51)</f>
        <v>39530</v>
      </c>
      <c r="I52" s="253">
        <f>SUM(I44:I51)</f>
        <v>7177.5</v>
      </c>
      <c r="J52" s="253"/>
      <c r="K52" s="253"/>
      <c r="L52" s="253"/>
      <c r="M52" s="253">
        <f>SUM(M46:M49)</f>
        <v>0</v>
      </c>
      <c r="N52" s="253"/>
      <c r="O52" s="253"/>
      <c r="P52" s="253"/>
      <c r="Q52" s="253"/>
      <c r="R52" s="253">
        <f>SUM(R44:R51)</f>
        <v>9170</v>
      </c>
      <c r="S52" s="253"/>
      <c r="T52" s="253">
        <f>SUM(T44:T51)</f>
        <v>7120.25</v>
      </c>
      <c r="U52" s="253"/>
      <c r="V52" s="253"/>
      <c r="W52" s="254">
        <f>SUM(B52:V52)</f>
        <v>101866.95</v>
      </c>
    </row>
    <row r="53" spans="1:23" s="267" customFormat="1" ht="14.25">
      <c r="A53" s="239" t="s">
        <v>280</v>
      </c>
      <c r="B53" s="251">
        <v>49976.5</v>
      </c>
      <c r="C53" s="251">
        <v>49663.5</v>
      </c>
      <c r="D53" s="251"/>
      <c r="E53" s="251">
        <v>52400</v>
      </c>
      <c r="F53" s="251">
        <v>29272.7</v>
      </c>
      <c r="G53" s="251"/>
      <c r="H53" s="251">
        <v>95570</v>
      </c>
      <c r="I53" s="251">
        <v>49404.5</v>
      </c>
      <c r="J53" s="251"/>
      <c r="K53" s="251"/>
      <c r="L53" s="251"/>
      <c r="M53" s="251"/>
      <c r="N53" s="251"/>
      <c r="O53" s="251"/>
      <c r="P53" s="251"/>
      <c r="Q53" s="251"/>
      <c r="R53" s="251">
        <v>33340</v>
      </c>
      <c r="S53" s="251"/>
      <c r="T53" s="251">
        <v>22184</v>
      </c>
      <c r="U53" s="251"/>
      <c r="V53" s="251"/>
      <c r="W53" s="252">
        <f>SUM(B53:V53)</f>
        <v>381811.2</v>
      </c>
    </row>
    <row r="54" spans="1:23" s="267" customFormat="1" ht="14.25">
      <c r="A54" s="232">
        <v>532000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4"/>
    </row>
    <row r="55" spans="1:23" s="267" customFormat="1" ht="14.25">
      <c r="A55" s="245">
        <v>320100</v>
      </c>
      <c r="B55" s="246">
        <v>48000</v>
      </c>
      <c r="C55" s="246">
        <v>11800</v>
      </c>
      <c r="D55" s="246"/>
      <c r="E55" s="246"/>
      <c r="F55" s="246"/>
      <c r="G55" s="246"/>
      <c r="H55" s="246">
        <v>21850</v>
      </c>
      <c r="I55" s="246"/>
      <c r="J55" s="246"/>
      <c r="K55" s="246"/>
      <c r="L55" s="246"/>
      <c r="M55" s="246"/>
      <c r="N55" s="246"/>
      <c r="O55" s="246"/>
      <c r="P55" s="246"/>
      <c r="Q55" s="246"/>
      <c r="R55" s="246">
        <v>17790</v>
      </c>
      <c r="S55" s="246"/>
      <c r="T55" s="246"/>
      <c r="U55" s="246"/>
      <c r="V55" s="246"/>
      <c r="W55" s="247">
        <f>SUM(B55:V55)</f>
        <v>99440</v>
      </c>
    </row>
    <row r="56" spans="1:23" s="267" customFormat="1" ht="14.25">
      <c r="A56" s="245">
        <v>320200</v>
      </c>
      <c r="B56" s="246">
        <v>6000</v>
      </c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7">
        <f>SUM(B56:V56)</f>
        <v>6000</v>
      </c>
    </row>
    <row r="57" spans="1:23" s="267" customFormat="1" ht="14.25">
      <c r="A57" s="245">
        <v>320300</v>
      </c>
      <c r="B57" s="246">
        <v>71483.5</v>
      </c>
      <c r="C57" s="246"/>
      <c r="D57" s="246">
        <v>8500</v>
      </c>
      <c r="E57" s="246">
        <v>88760</v>
      </c>
      <c r="F57" s="246"/>
      <c r="G57" s="246">
        <v>36465</v>
      </c>
      <c r="H57" s="246">
        <v>1880</v>
      </c>
      <c r="I57" s="246">
        <v>39500</v>
      </c>
      <c r="J57" s="246"/>
      <c r="K57" s="246"/>
      <c r="L57" s="246"/>
      <c r="M57" s="246"/>
      <c r="N57" s="246"/>
      <c r="O57" s="246">
        <v>21233</v>
      </c>
      <c r="P57" s="246"/>
      <c r="Q57" s="246">
        <v>14283</v>
      </c>
      <c r="R57" s="246"/>
      <c r="S57" s="246"/>
      <c r="T57" s="246">
        <v>80000</v>
      </c>
      <c r="U57" s="246"/>
      <c r="V57" s="246"/>
      <c r="W57" s="247">
        <f>SUM(B57:V57)</f>
        <v>362104.5</v>
      </c>
    </row>
    <row r="58" spans="1:23" s="267" customFormat="1" ht="14.25">
      <c r="A58" s="245">
        <v>320400</v>
      </c>
      <c r="B58" s="246"/>
      <c r="C58" s="246"/>
      <c r="D58" s="246"/>
      <c r="E58" s="246"/>
      <c r="F58" s="246"/>
      <c r="G58" s="246"/>
      <c r="H58" s="246"/>
      <c r="I58" s="246">
        <v>500</v>
      </c>
      <c r="J58" s="246"/>
      <c r="K58" s="246"/>
      <c r="L58" s="246"/>
      <c r="M58" s="246"/>
      <c r="N58" s="246"/>
      <c r="O58" s="246"/>
      <c r="P58" s="246"/>
      <c r="Q58" s="246"/>
      <c r="R58" s="246">
        <v>4413.75</v>
      </c>
      <c r="S58" s="246"/>
      <c r="T58" s="246">
        <v>1750</v>
      </c>
      <c r="U58" s="246"/>
      <c r="V58" s="246"/>
      <c r="W58" s="247">
        <f>SUM(B58:V58)</f>
        <v>6663.75</v>
      </c>
    </row>
    <row r="59" spans="1:23" s="267" customFormat="1" ht="14.25">
      <c r="A59" s="245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7"/>
    </row>
    <row r="60" spans="1:23" s="267" customFormat="1" ht="14.25">
      <c r="A60" s="236" t="s">
        <v>279</v>
      </c>
      <c r="B60" s="253">
        <f>SUM(B55:B59)</f>
        <v>125483.5</v>
      </c>
      <c r="C60" s="253">
        <f>SUM(C55:C59)</f>
        <v>11800</v>
      </c>
      <c r="D60" s="253">
        <f>SUM(D55:D59)</f>
        <v>8500</v>
      </c>
      <c r="E60" s="253">
        <f>SUM(E55:E59)</f>
        <v>88760</v>
      </c>
      <c r="F60" s="253">
        <f>SUM(F55:F58)</f>
        <v>0</v>
      </c>
      <c r="G60" s="253">
        <f>SUM(G55:G59)</f>
        <v>36465</v>
      </c>
      <c r="H60" s="253">
        <f>SUM(H55:H59)</f>
        <v>23730</v>
      </c>
      <c r="I60" s="253">
        <f>SUM(I55:I59)</f>
        <v>40000</v>
      </c>
      <c r="J60" s="253"/>
      <c r="K60" s="253"/>
      <c r="L60" s="253"/>
      <c r="M60" s="253"/>
      <c r="N60" s="253">
        <f>SUM(N55:N59)</f>
        <v>0</v>
      </c>
      <c r="O60" s="253">
        <f>SUM(O55:O59)</f>
        <v>21233</v>
      </c>
      <c r="P60" s="253"/>
      <c r="Q60" s="253">
        <f>SUM(Q55:Q59)</f>
        <v>14283</v>
      </c>
      <c r="R60" s="253">
        <f>SUM(R55:R59)</f>
        <v>22203.75</v>
      </c>
      <c r="S60" s="253"/>
      <c r="T60" s="253">
        <f>SUM(T55:T59)</f>
        <v>81750</v>
      </c>
      <c r="U60" s="253"/>
      <c r="V60" s="253"/>
      <c r="W60" s="254">
        <f>SUM(B60:V60)</f>
        <v>474208.25</v>
      </c>
    </row>
    <row r="61" spans="1:23" s="267" customFormat="1" ht="14.25">
      <c r="A61" s="239" t="s">
        <v>280</v>
      </c>
      <c r="B61" s="251">
        <v>210223.5</v>
      </c>
      <c r="C61" s="251">
        <v>36310</v>
      </c>
      <c r="D61" s="251">
        <v>25900</v>
      </c>
      <c r="E61" s="251">
        <v>155137</v>
      </c>
      <c r="F61" s="251">
        <v>16248</v>
      </c>
      <c r="G61" s="251">
        <v>190708</v>
      </c>
      <c r="H61" s="251">
        <v>32340</v>
      </c>
      <c r="I61" s="251">
        <v>59860</v>
      </c>
      <c r="J61" s="251"/>
      <c r="K61" s="251"/>
      <c r="L61" s="251"/>
      <c r="M61" s="251"/>
      <c r="N61" s="251">
        <v>10400</v>
      </c>
      <c r="O61" s="251">
        <v>21233</v>
      </c>
      <c r="P61" s="251"/>
      <c r="Q61" s="251">
        <v>136043</v>
      </c>
      <c r="R61" s="251">
        <v>45875.75</v>
      </c>
      <c r="S61" s="251"/>
      <c r="T61" s="251">
        <v>101560</v>
      </c>
      <c r="U61" s="251"/>
      <c r="V61" s="251"/>
      <c r="W61" s="252">
        <f>SUM(B61:V61)</f>
        <v>1041838.25</v>
      </c>
    </row>
    <row r="62" spans="1:23" s="267" customFormat="1" ht="14.25">
      <c r="A62" s="232">
        <v>533000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>
        <f>SUM(V20:V28)</f>
        <v>0</v>
      </c>
      <c r="W62" s="233"/>
    </row>
    <row r="63" spans="1:23" s="267" customFormat="1" ht="14.25">
      <c r="A63" s="234">
        <v>330100</v>
      </c>
      <c r="B63" s="233">
        <v>1752</v>
      </c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>
        <f aca="true" t="shared" si="5" ref="W63:W71">SUM(B63:V63)</f>
        <v>1752</v>
      </c>
    </row>
    <row r="64" spans="1:23" s="267" customFormat="1" ht="14.25">
      <c r="A64" s="234">
        <v>330200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>
        <f t="shared" si="5"/>
        <v>0</v>
      </c>
    </row>
    <row r="65" spans="1:23" s="267" customFormat="1" ht="14.25">
      <c r="A65" s="234">
        <v>330300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>
        <f t="shared" si="5"/>
        <v>0</v>
      </c>
    </row>
    <row r="66" spans="1:23" s="267" customFormat="1" ht="14.25">
      <c r="A66" s="234">
        <v>330400</v>
      </c>
      <c r="B66" s="233"/>
      <c r="C66" s="233"/>
      <c r="D66" s="233"/>
      <c r="E66" s="233"/>
      <c r="F66" s="233"/>
      <c r="G66" s="233">
        <v>222950</v>
      </c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>
        <f>SUM(B66:V66)</f>
        <v>222950</v>
      </c>
    </row>
    <row r="67" spans="1:23" s="267" customFormat="1" ht="14.25">
      <c r="A67" s="234">
        <v>330600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>
        <f t="shared" si="5"/>
        <v>0</v>
      </c>
    </row>
    <row r="68" spans="1:23" s="267" customFormat="1" ht="14.25">
      <c r="A68" s="234">
        <v>330700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>
        <f t="shared" si="5"/>
        <v>0</v>
      </c>
    </row>
    <row r="69" spans="1:23" s="267" customFormat="1" ht="14.25">
      <c r="A69" s="234">
        <v>330800</v>
      </c>
      <c r="B69" s="233">
        <v>5600</v>
      </c>
      <c r="C69" s="233">
        <v>5000</v>
      </c>
      <c r="D69" s="233"/>
      <c r="E69" s="233"/>
      <c r="F69" s="233">
        <v>2400</v>
      </c>
      <c r="G69" s="233"/>
      <c r="H69" s="233"/>
      <c r="I69" s="233"/>
      <c r="J69" s="233"/>
      <c r="K69" s="233">
        <v>39765</v>
      </c>
      <c r="L69" s="233"/>
      <c r="M69" s="233"/>
      <c r="N69" s="233"/>
      <c r="O69" s="233"/>
      <c r="P69" s="233"/>
      <c r="Q69" s="233"/>
      <c r="R69" s="233">
        <v>7329</v>
      </c>
      <c r="S69" s="233"/>
      <c r="T69" s="233"/>
      <c r="U69" s="233"/>
      <c r="V69" s="233"/>
      <c r="W69" s="233">
        <f t="shared" si="5"/>
        <v>60094</v>
      </c>
    </row>
    <row r="70" spans="1:23" s="267" customFormat="1" ht="14.25">
      <c r="A70" s="234">
        <v>330900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>
        <f t="shared" si="5"/>
        <v>0</v>
      </c>
    </row>
    <row r="71" spans="1:23" s="267" customFormat="1" ht="14.25">
      <c r="A71" s="234">
        <v>331000</v>
      </c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>
        <f t="shared" si="5"/>
        <v>0</v>
      </c>
    </row>
    <row r="72" spans="1:23" s="267" customFormat="1" ht="14.25">
      <c r="A72" s="234">
        <v>331100</v>
      </c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>
        <f aca="true" t="shared" si="6" ref="W72:W77">SUM(B72:V72)</f>
        <v>0</v>
      </c>
    </row>
    <row r="73" spans="1:23" s="267" customFormat="1" ht="14.25">
      <c r="A73" s="234">
        <v>331200</v>
      </c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>
        <f t="shared" si="6"/>
        <v>0</v>
      </c>
    </row>
    <row r="74" spans="1:23" s="267" customFormat="1" ht="14.25">
      <c r="A74" s="234">
        <v>331300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>
        <f t="shared" si="6"/>
        <v>0</v>
      </c>
    </row>
    <row r="75" spans="1:23" s="267" customFormat="1" ht="14.25">
      <c r="A75" s="234">
        <v>331400</v>
      </c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>
        <f t="shared" si="6"/>
        <v>0</v>
      </c>
    </row>
    <row r="76" spans="1:23" s="267" customFormat="1" ht="14.25">
      <c r="A76" s="234">
        <v>331500</v>
      </c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>
        <f t="shared" si="6"/>
        <v>0</v>
      </c>
    </row>
    <row r="77" spans="1:23" s="267" customFormat="1" ht="14.25">
      <c r="A77" s="234">
        <v>331700</v>
      </c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>
        <f t="shared" si="6"/>
        <v>0</v>
      </c>
    </row>
    <row r="78" spans="1:23" s="267" customFormat="1" ht="14.25">
      <c r="A78" s="234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</row>
    <row r="79" spans="1:23" s="267" customFormat="1" ht="14.25">
      <c r="A79" s="236" t="s">
        <v>279</v>
      </c>
      <c r="B79" s="237">
        <f aca="true" t="shared" si="7" ref="B79:G79">SUM(B63:B77)</f>
        <v>7352</v>
      </c>
      <c r="C79" s="237">
        <f t="shared" si="7"/>
        <v>5000</v>
      </c>
      <c r="D79" s="237">
        <f t="shared" si="7"/>
        <v>0</v>
      </c>
      <c r="E79" s="237">
        <f t="shared" si="7"/>
        <v>0</v>
      </c>
      <c r="F79" s="237">
        <f t="shared" si="7"/>
        <v>2400</v>
      </c>
      <c r="G79" s="237">
        <f t="shared" si="7"/>
        <v>222950</v>
      </c>
      <c r="H79" s="237"/>
      <c r="I79" s="237"/>
      <c r="J79" s="237"/>
      <c r="K79" s="237">
        <f>SUM(K63:K77)</f>
        <v>39765</v>
      </c>
      <c r="L79" s="237"/>
      <c r="M79" s="237"/>
      <c r="N79" s="237"/>
      <c r="O79" s="237"/>
      <c r="P79" s="237"/>
      <c r="Q79" s="237"/>
      <c r="R79" s="237">
        <f>SUM(R63:R77)</f>
        <v>7329</v>
      </c>
      <c r="S79" s="237"/>
      <c r="T79" s="237"/>
      <c r="U79" s="237"/>
      <c r="V79" s="237"/>
      <c r="W79" s="237">
        <f>SUM(B79:V79)</f>
        <v>284796</v>
      </c>
    </row>
    <row r="80" spans="1:23" s="267" customFormat="1" ht="14.25">
      <c r="A80" s="239" t="s">
        <v>280</v>
      </c>
      <c r="B80" s="240">
        <v>26744</v>
      </c>
      <c r="C80" s="240">
        <v>13400</v>
      </c>
      <c r="D80" s="240"/>
      <c r="E80" s="240"/>
      <c r="F80" s="240">
        <v>10160</v>
      </c>
      <c r="G80" s="240">
        <v>222950</v>
      </c>
      <c r="H80" s="240"/>
      <c r="I80" s="240"/>
      <c r="J80" s="240"/>
      <c r="K80" s="240">
        <v>217175</v>
      </c>
      <c r="L80" s="240"/>
      <c r="M80" s="240"/>
      <c r="N80" s="240"/>
      <c r="O80" s="240"/>
      <c r="P80" s="240"/>
      <c r="Q80" s="240"/>
      <c r="R80" s="240">
        <v>15382</v>
      </c>
      <c r="S80" s="240"/>
      <c r="T80" s="240"/>
      <c r="U80" s="240"/>
      <c r="V80" s="240"/>
      <c r="W80" s="240">
        <f>SUM(B80:V80)</f>
        <v>505811</v>
      </c>
    </row>
    <row r="81" spans="1:23" s="267" customFormat="1" ht="14.25">
      <c r="A81" s="228" t="s">
        <v>256</v>
      </c>
      <c r="B81" s="328" t="s">
        <v>230</v>
      </c>
      <c r="C81" s="328"/>
      <c r="D81" s="329" t="s">
        <v>231</v>
      </c>
      <c r="E81" s="331"/>
      <c r="F81" s="328" t="s">
        <v>232</v>
      </c>
      <c r="G81" s="328"/>
      <c r="H81" s="228" t="s">
        <v>233</v>
      </c>
      <c r="I81" s="328" t="s">
        <v>234</v>
      </c>
      <c r="J81" s="328"/>
      <c r="K81" s="329" t="s">
        <v>235</v>
      </c>
      <c r="L81" s="330"/>
      <c r="M81" s="331"/>
      <c r="N81" s="228" t="s">
        <v>236</v>
      </c>
      <c r="O81" s="329" t="s">
        <v>237</v>
      </c>
      <c r="P81" s="330"/>
      <c r="Q81" s="331"/>
      <c r="R81" s="328" t="s">
        <v>238</v>
      </c>
      <c r="S81" s="328"/>
      <c r="T81" s="228" t="s">
        <v>257</v>
      </c>
      <c r="U81" s="228" t="s">
        <v>240</v>
      </c>
      <c r="V81" s="228" t="s">
        <v>241</v>
      </c>
      <c r="W81" s="228" t="s">
        <v>18</v>
      </c>
    </row>
    <row r="82" spans="1:23" s="267" customFormat="1" ht="14.25">
      <c r="A82" s="228" t="s">
        <v>81</v>
      </c>
      <c r="B82" s="228" t="s">
        <v>258</v>
      </c>
      <c r="C82" s="228" t="s">
        <v>259</v>
      </c>
      <c r="D82" s="228" t="s">
        <v>260</v>
      </c>
      <c r="E82" s="228" t="s">
        <v>261</v>
      </c>
      <c r="F82" s="228" t="s">
        <v>262</v>
      </c>
      <c r="G82" s="228" t="s">
        <v>263</v>
      </c>
      <c r="H82" s="228" t="s">
        <v>264</v>
      </c>
      <c r="I82" s="228" t="s">
        <v>265</v>
      </c>
      <c r="J82" s="228" t="s">
        <v>266</v>
      </c>
      <c r="K82" s="228" t="s">
        <v>267</v>
      </c>
      <c r="L82" s="228" t="s">
        <v>268</v>
      </c>
      <c r="M82" s="228" t="s">
        <v>269</v>
      </c>
      <c r="N82" s="228" t="s">
        <v>270</v>
      </c>
      <c r="O82" s="228" t="s">
        <v>271</v>
      </c>
      <c r="P82" s="228" t="s">
        <v>272</v>
      </c>
      <c r="Q82" s="228" t="s">
        <v>273</v>
      </c>
      <c r="R82" s="228" t="s">
        <v>274</v>
      </c>
      <c r="S82" s="228" t="s">
        <v>275</v>
      </c>
      <c r="T82" s="228" t="s">
        <v>276</v>
      </c>
      <c r="U82" s="228" t="s">
        <v>281</v>
      </c>
      <c r="V82" s="228" t="s">
        <v>278</v>
      </c>
      <c r="W82" s="228"/>
    </row>
    <row r="83" spans="1:23" s="267" customFormat="1" ht="14.25">
      <c r="A83" s="232">
        <v>534000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</row>
    <row r="84" spans="1:23" s="267" customFormat="1" ht="14.25">
      <c r="A84" s="234">
        <v>340100</v>
      </c>
      <c r="B84" s="233">
        <v>20522.87</v>
      </c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>
        <f aca="true" t="shared" si="8" ref="W84:W90">SUM(B84:V84)</f>
        <v>20522.87</v>
      </c>
    </row>
    <row r="85" spans="1:23" s="267" customFormat="1" ht="14.25">
      <c r="A85" s="234">
        <v>340200</v>
      </c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>
        <f t="shared" si="8"/>
        <v>0</v>
      </c>
    </row>
    <row r="86" spans="1:23" s="267" customFormat="1" ht="14.25">
      <c r="A86" s="234">
        <v>340300</v>
      </c>
      <c r="B86" s="233">
        <v>2014.81</v>
      </c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>
        <f t="shared" si="8"/>
        <v>2014.81</v>
      </c>
    </row>
    <row r="87" spans="1:23" s="267" customFormat="1" ht="14.25">
      <c r="A87" s="234">
        <v>340400</v>
      </c>
      <c r="B87" s="233"/>
      <c r="C87" s="233">
        <v>2362</v>
      </c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>
        <f t="shared" si="8"/>
        <v>2362</v>
      </c>
    </row>
    <row r="88" spans="1:23" s="267" customFormat="1" ht="14.25">
      <c r="A88" s="234">
        <v>340500</v>
      </c>
      <c r="B88" s="233">
        <v>1594.3</v>
      </c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>
        <f t="shared" si="8"/>
        <v>1594.3</v>
      </c>
    </row>
    <row r="89" spans="1:23" s="267" customFormat="1" ht="14.25">
      <c r="A89" s="236" t="s">
        <v>279</v>
      </c>
      <c r="B89" s="237">
        <f>SUM(B84:B88)</f>
        <v>24131.98</v>
      </c>
      <c r="C89" s="237">
        <f>SUM(C84:C88)</f>
        <v>2362</v>
      </c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>
        <f t="shared" si="8"/>
        <v>26493.98</v>
      </c>
    </row>
    <row r="90" spans="1:23" s="267" customFormat="1" ht="14.25">
      <c r="A90" s="239" t="s">
        <v>280</v>
      </c>
      <c r="B90" s="240">
        <v>98959.56</v>
      </c>
      <c r="C90" s="240">
        <v>2362</v>
      </c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>
        <f t="shared" si="8"/>
        <v>101321.56</v>
      </c>
    </row>
    <row r="91" spans="1:23" s="267" customFormat="1" ht="14.25">
      <c r="A91" s="232">
        <v>541000</v>
      </c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</row>
    <row r="92" spans="1:23" s="267" customFormat="1" ht="14.25">
      <c r="A92" s="245">
        <v>410100</v>
      </c>
      <c r="B92" s="233"/>
      <c r="C92" s="233"/>
      <c r="D92" s="233"/>
      <c r="E92" s="233"/>
      <c r="F92" s="233">
        <v>5990</v>
      </c>
      <c r="G92" s="233"/>
      <c r="H92" s="233">
        <v>9960</v>
      </c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>
        <f aca="true" t="shared" si="9" ref="W92:W97">SUM(B92:V92)</f>
        <v>15950</v>
      </c>
    </row>
    <row r="93" spans="1:23" s="267" customFormat="1" ht="14.25">
      <c r="A93" s="245">
        <v>410300</v>
      </c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>
        <f t="shared" si="9"/>
        <v>0</v>
      </c>
    </row>
    <row r="94" spans="1:23" s="267" customFormat="1" ht="14.25">
      <c r="A94" s="245">
        <v>410600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>
        <f t="shared" si="9"/>
        <v>0</v>
      </c>
    </row>
    <row r="95" spans="1:23" s="267" customFormat="1" ht="14.25">
      <c r="A95" s="245">
        <v>411200</v>
      </c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</row>
    <row r="96" spans="1:23" s="267" customFormat="1" ht="14.25">
      <c r="A96" s="245">
        <v>411800</v>
      </c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>
        <f t="shared" si="9"/>
        <v>0</v>
      </c>
    </row>
    <row r="97" spans="1:23" s="267" customFormat="1" ht="14.25">
      <c r="A97" s="236" t="s">
        <v>279</v>
      </c>
      <c r="B97" s="237"/>
      <c r="C97" s="237"/>
      <c r="D97" s="237"/>
      <c r="E97" s="237"/>
      <c r="F97" s="237">
        <f>SUM(F92:F96)</f>
        <v>5990</v>
      </c>
      <c r="G97" s="237"/>
      <c r="H97" s="237">
        <f>SUM(H92:H96)</f>
        <v>9960</v>
      </c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>
        <f t="shared" si="9"/>
        <v>15950</v>
      </c>
    </row>
    <row r="98" spans="1:23" s="267" customFormat="1" ht="14.25">
      <c r="A98" s="239" t="s">
        <v>280</v>
      </c>
      <c r="B98" s="240"/>
      <c r="C98" s="240"/>
      <c r="D98" s="240"/>
      <c r="E98" s="240"/>
      <c r="F98" s="240">
        <v>5990</v>
      </c>
      <c r="G98" s="240"/>
      <c r="H98" s="240">
        <v>74960</v>
      </c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>
        <f>SUM(B98:V98)</f>
        <v>80950</v>
      </c>
    </row>
    <row r="99" spans="1:23" s="267" customFormat="1" ht="14.25">
      <c r="A99" s="232">
        <v>542000</v>
      </c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</row>
    <row r="100" spans="1:23" s="267" customFormat="1" ht="14.25">
      <c r="A100" s="255">
        <v>420000</v>
      </c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>
        <f aca="true" t="shared" si="10" ref="W100:W107">SUM(B100:V100)</f>
        <v>0</v>
      </c>
    </row>
    <row r="101" spans="1:23" s="267" customFormat="1" ht="14.25">
      <c r="A101" s="234">
        <v>420100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>
        <v>0</v>
      </c>
      <c r="W101" s="233">
        <f t="shared" si="10"/>
        <v>0</v>
      </c>
    </row>
    <row r="102" spans="1:23" s="267" customFormat="1" ht="14.25">
      <c r="A102" s="234">
        <v>420200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>
        <v>0</v>
      </c>
      <c r="W102" s="233">
        <f t="shared" si="10"/>
        <v>0</v>
      </c>
    </row>
    <row r="103" spans="1:23" s="267" customFormat="1" ht="14.25">
      <c r="A103" s="234">
        <v>420300</v>
      </c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>
        <f t="shared" si="10"/>
        <v>0</v>
      </c>
    </row>
    <row r="104" spans="1:23" s="267" customFormat="1" ht="14.25">
      <c r="A104" s="234">
        <v>420700</v>
      </c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>
        <v>0</v>
      </c>
      <c r="W104" s="233">
        <f t="shared" si="10"/>
        <v>0</v>
      </c>
    </row>
    <row r="105" spans="1:23" s="267" customFormat="1" ht="14.25">
      <c r="A105" s="234">
        <v>420800</v>
      </c>
      <c r="B105" s="233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>
        <f t="shared" si="10"/>
        <v>0</v>
      </c>
    </row>
    <row r="106" spans="1:23" s="267" customFormat="1" ht="14.25">
      <c r="A106" s="234">
        <v>420900</v>
      </c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>
        <v>0</v>
      </c>
      <c r="W106" s="233">
        <f t="shared" si="10"/>
        <v>0</v>
      </c>
    </row>
    <row r="107" spans="1:23" s="267" customFormat="1" ht="14.25">
      <c r="A107" s="234">
        <v>421000</v>
      </c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>
        <f t="shared" si="10"/>
        <v>0</v>
      </c>
    </row>
    <row r="108" spans="1:23" s="267" customFormat="1" ht="14.25">
      <c r="A108" s="236" t="s">
        <v>279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>
        <f>SUM(B108:V108)</f>
        <v>0</v>
      </c>
    </row>
    <row r="109" spans="1:23" s="267" customFormat="1" ht="14.25">
      <c r="A109" s="239" t="s">
        <v>280</v>
      </c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</row>
    <row r="110" spans="1:23" s="267" customFormat="1" ht="14.25">
      <c r="A110" s="232">
        <v>551000</v>
      </c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</row>
    <row r="111" spans="1:23" s="267" customFormat="1" ht="14.25">
      <c r="A111" s="245">
        <v>510200</v>
      </c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</row>
    <row r="112" spans="1:23" s="267" customFormat="1" ht="14.25">
      <c r="A112" s="236" t="s">
        <v>279</v>
      </c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</row>
    <row r="113" spans="1:23" s="267" customFormat="1" ht="14.25">
      <c r="A113" s="239" t="s">
        <v>280</v>
      </c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</row>
    <row r="114" spans="1:23" s="267" customFormat="1" ht="14.25">
      <c r="A114" s="232">
        <v>561000</v>
      </c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</row>
    <row r="115" spans="1:23" s="267" customFormat="1" ht="14.25">
      <c r="A115" s="234">
        <v>610100</v>
      </c>
      <c r="B115" s="257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>
        <f aca="true" t="shared" si="11" ref="W115:W120">SUM(B115:V115)</f>
        <v>0</v>
      </c>
    </row>
    <row r="116" spans="1:23" s="267" customFormat="1" ht="14.25">
      <c r="A116" s="234">
        <v>610200</v>
      </c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>
        <f t="shared" si="11"/>
        <v>0</v>
      </c>
    </row>
    <row r="117" spans="1:23" s="267" customFormat="1" ht="14.25">
      <c r="A117" s="234">
        <v>610300</v>
      </c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>
        <f t="shared" si="11"/>
        <v>0</v>
      </c>
    </row>
    <row r="118" spans="1:23" s="267" customFormat="1" ht="14.25">
      <c r="A118" s="234">
        <v>610400</v>
      </c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>
        <f t="shared" si="11"/>
        <v>0</v>
      </c>
    </row>
    <row r="119" spans="1:23" s="267" customFormat="1" ht="14.25">
      <c r="A119" s="236" t="s">
        <v>279</v>
      </c>
      <c r="B119" s="238" t="s">
        <v>152</v>
      </c>
      <c r="C119" s="238" t="s">
        <v>152</v>
      </c>
      <c r="D119" s="238" t="s">
        <v>152</v>
      </c>
      <c r="E119" s="238" t="s">
        <v>152</v>
      </c>
      <c r="F119" s="238" t="s">
        <v>152</v>
      </c>
      <c r="G119" s="238" t="s">
        <v>152</v>
      </c>
      <c r="H119" s="238" t="s">
        <v>152</v>
      </c>
      <c r="I119" s="238" t="s">
        <v>152</v>
      </c>
      <c r="J119" s="238" t="s">
        <v>152</v>
      </c>
      <c r="K119" s="238" t="s">
        <v>152</v>
      </c>
      <c r="L119" s="238" t="s">
        <v>152</v>
      </c>
      <c r="M119" s="238" t="s">
        <v>152</v>
      </c>
      <c r="N119" s="238" t="s">
        <v>152</v>
      </c>
      <c r="O119" s="238" t="s">
        <v>152</v>
      </c>
      <c r="P119" s="238" t="s">
        <v>152</v>
      </c>
      <c r="Q119" s="238" t="s">
        <v>152</v>
      </c>
      <c r="R119" s="238" t="s">
        <v>152</v>
      </c>
      <c r="S119" s="238" t="s">
        <v>152</v>
      </c>
      <c r="T119" s="238" t="s">
        <v>152</v>
      </c>
      <c r="U119" s="238" t="s">
        <v>152</v>
      </c>
      <c r="V119" s="238" t="s">
        <v>152</v>
      </c>
      <c r="W119" s="238">
        <f t="shared" si="11"/>
        <v>0</v>
      </c>
    </row>
    <row r="120" spans="1:23" s="267" customFormat="1" ht="14.25">
      <c r="A120" s="239" t="s">
        <v>280</v>
      </c>
      <c r="B120" s="241" t="s">
        <v>152</v>
      </c>
      <c r="C120" s="241" t="s">
        <v>152</v>
      </c>
      <c r="D120" s="241" t="s">
        <v>152</v>
      </c>
      <c r="E120" s="241" t="s">
        <v>152</v>
      </c>
      <c r="F120" s="241" t="s">
        <v>152</v>
      </c>
      <c r="G120" s="241">
        <v>1137500</v>
      </c>
      <c r="H120" s="241" t="s">
        <v>152</v>
      </c>
      <c r="I120" s="241" t="s">
        <v>152</v>
      </c>
      <c r="J120" s="241" t="s">
        <v>152</v>
      </c>
      <c r="K120" s="241" t="s">
        <v>152</v>
      </c>
      <c r="L120" s="241" t="s">
        <v>152</v>
      </c>
      <c r="M120" s="241" t="s">
        <v>152</v>
      </c>
      <c r="N120" s="241" t="s">
        <v>152</v>
      </c>
      <c r="O120" s="241" t="s">
        <v>152</v>
      </c>
      <c r="P120" s="241" t="s">
        <v>152</v>
      </c>
      <c r="Q120" s="241" t="s">
        <v>152</v>
      </c>
      <c r="R120" s="241" t="s">
        <v>152</v>
      </c>
      <c r="S120" s="241" t="s">
        <v>152</v>
      </c>
      <c r="T120" s="241" t="s">
        <v>152</v>
      </c>
      <c r="U120" s="241" t="s">
        <v>152</v>
      </c>
      <c r="V120" s="241" t="s">
        <v>152</v>
      </c>
      <c r="W120" s="241">
        <f t="shared" si="11"/>
        <v>1137500</v>
      </c>
    </row>
    <row r="121" spans="1:23" s="267" customFormat="1" ht="14.25">
      <c r="A121" s="258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</row>
    <row r="122" spans="1:23" s="267" customFormat="1" ht="14.25">
      <c r="A122" s="236" t="s">
        <v>279</v>
      </c>
      <c r="B122" s="237">
        <v>725882.73</v>
      </c>
      <c r="C122" s="237">
        <v>123897</v>
      </c>
      <c r="D122" s="238">
        <v>8500</v>
      </c>
      <c r="E122" s="260">
        <v>88760</v>
      </c>
      <c r="F122" s="237">
        <v>76843.95</v>
      </c>
      <c r="G122" s="238">
        <v>259415</v>
      </c>
      <c r="H122" s="237">
        <v>132940</v>
      </c>
      <c r="I122" s="237">
        <v>70885.5</v>
      </c>
      <c r="J122" s="238" t="s">
        <v>152</v>
      </c>
      <c r="K122" s="237">
        <v>200812</v>
      </c>
      <c r="L122" s="238" t="s">
        <v>152</v>
      </c>
      <c r="M122" s="238" t="s">
        <v>152</v>
      </c>
      <c r="N122" s="238" t="s">
        <v>152</v>
      </c>
      <c r="O122" s="238">
        <v>21233</v>
      </c>
      <c r="P122" s="238" t="s">
        <v>152</v>
      </c>
      <c r="Q122" s="238">
        <v>14283</v>
      </c>
      <c r="R122" s="237">
        <v>116414.75</v>
      </c>
      <c r="S122" s="238" t="s">
        <v>152</v>
      </c>
      <c r="T122" s="237">
        <v>121876.25</v>
      </c>
      <c r="U122" s="238" t="s">
        <v>152</v>
      </c>
      <c r="V122" s="237">
        <v>23064</v>
      </c>
      <c r="W122" s="237">
        <f>SUM(B122:V122)</f>
        <v>1984807.18</v>
      </c>
    </row>
    <row r="123" spans="1:23" s="267" customFormat="1" ht="15" thickBot="1">
      <c r="A123" s="261" t="s">
        <v>280</v>
      </c>
      <c r="B123" s="262">
        <v>2393038.56</v>
      </c>
      <c r="C123" s="262">
        <v>431038.5</v>
      </c>
      <c r="D123" s="263">
        <v>25900</v>
      </c>
      <c r="E123" s="263">
        <v>207537</v>
      </c>
      <c r="F123" s="262">
        <v>259298.7</v>
      </c>
      <c r="G123" s="263">
        <v>1551158</v>
      </c>
      <c r="H123" s="262">
        <v>404007</v>
      </c>
      <c r="I123" s="262">
        <v>177972.5</v>
      </c>
      <c r="J123" s="263" t="s">
        <v>152</v>
      </c>
      <c r="K123" s="262">
        <v>730443</v>
      </c>
      <c r="L123" s="263" t="s">
        <v>152</v>
      </c>
      <c r="M123" s="263" t="s">
        <v>152</v>
      </c>
      <c r="N123" s="263">
        <v>10400</v>
      </c>
      <c r="O123" s="263">
        <v>21233</v>
      </c>
      <c r="P123" s="263" t="s">
        <v>152</v>
      </c>
      <c r="Q123" s="263">
        <v>136043</v>
      </c>
      <c r="R123" s="262">
        <v>344194.75</v>
      </c>
      <c r="S123" s="263" t="s">
        <v>152</v>
      </c>
      <c r="T123" s="262">
        <v>203520</v>
      </c>
      <c r="U123" s="263" t="s">
        <v>152</v>
      </c>
      <c r="V123" s="262">
        <v>432446</v>
      </c>
      <c r="W123" s="264">
        <f>SUM(B123:V123)</f>
        <v>7328230.01</v>
      </c>
    </row>
    <row r="124" ht="22.5" thickTop="1"/>
  </sheetData>
  <sheetProtection/>
  <mergeCells count="26">
    <mergeCell ref="A1:W1"/>
    <mergeCell ref="A2:W2"/>
    <mergeCell ref="A3:W3"/>
    <mergeCell ref="B4:C4"/>
    <mergeCell ref="D4:E4"/>
    <mergeCell ref="F4:G4"/>
    <mergeCell ref="I4:J4"/>
    <mergeCell ref="K4:M4"/>
    <mergeCell ref="O4:Q4"/>
    <mergeCell ref="R4:S4"/>
    <mergeCell ref="O81:Q81"/>
    <mergeCell ref="T4:U4"/>
    <mergeCell ref="B41:C41"/>
    <mergeCell ref="D41:E41"/>
    <mergeCell ref="F41:G41"/>
    <mergeCell ref="I41:J41"/>
    <mergeCell ref="R81:S81"/>
    <mergeCell ref="K41:M41"/>
    <mergeCell ref="O41:Q41"/>
    <mergeCell ref="R41:S41"/>
    <mergeCell ref="T41:U41"/>
    <mergeCell ref="B81:C81"/>
    <mergeCell ref="D81:E81"/>
    <mergeCell ref="F81:G81"/>
    <mergeCell ref="I81:J81"/>
    <mergeCell ref="K81:M81"/>
  </mergeCells>
  <printOptions/>
  <pageMargins left="0.12" right="0.51" top="0.82" bottom="0.19" header="0.16" footer="0.1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9"/>
  <sheetViews>
    <sheetView zoomScale="150" zoomScaleNormal="150" zoomScalePageLayoutView="0" workbookViewId="0" topLeftCell="A21">
      <selection activeCell="D25" sqref="D25:D31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31" customFormat="1" ht="19.5">
      <c r="A1" s="271" t="s">
        <v>71</v>
      </c>
      <c r="B1" s="271"/>
      <c r="C1" s="271"/>
      <c r="D1" s="271"/>
    </row>
    <row r="2" spans="1:4" s="31" customFormat="1" ht="19.5">
      <c r="A2" s="271" t="s">
        <v>80</v>
      </c>
      <c r="B2" s="271"/>
      <c r="C2" s="271"/>
      <c r="D2" s="271"/>
    </row>
    <row r="3" spans="1:4" s="31" customFormat="1" ht="19.5">
      <c r="A3" s="271" t="s">
        <v>284</v>
      </c>
      <c r="B3" s="271"/>
      <c r="C3" s="271"/>
      <c r="D3" s="271"/>
    </row>
    <row r="4" spans="1:4" s="31" customFormat="1" ht="19.5">
      <c r="A4" s="32" t="s">
        <v>0</v>
      </c>
      <c r="B4" s="32" t="s">
        <v>1</v>
      </c>
      <c r="C4" s="32" t="s">
        <v>2</v>
      </c>
      <c r="D4" s="32" t="s">
        <v>3</v>
      </c>
    </row>
    <row r="5" spans="1:4" s="31" customFormat="1" ht="19.5">
      <c r="A5" s="33" t="s">
        <v>4</v>
      </c>
      <c r="B5" s="34" t="s">
        <v>19</v>
      </c>
      <c r="C5" s="35">
        <v>0</v>
      </c>
      <c r="D5" s="35"/>
    </row>
    <row r="6" spans="1:4" s="31" customFormat="1" ht="19.5">
      <c r="A6" s="36" t="s">
        <v>77</v>
      </c>
      <c r="B6" s="37" t="s">
        <v>79</v>
      </c>
      <c r="C6" s="38">
        <v>73758.9</v>
      </c>
      <c r="D6" s="38"/>
    </row>
    <row r="7" spans="1:4" s="31" customFormat="1" ht="19.5">
      <c r="A7" s="36" t="s">
        <v>74</v>
      </c>
      <c r="B7" s="37" t="s">
        <v>20</v>
      </c>
      <c r="C7" s="38">
        <v>4765851.41</v>
      </c>
      <c r="D7" s="38"/>
    </row>
    <row r="8" spans="1:4" s="31" customFormat="1" ht="19.5">
      <c r="A8" s="36" t="s">
        <v>119</v>
      </c>
      <c r="B8" s="37" t="s">
        <v>21</v>
      </c>
      <c r="C8" s="38">
        <v>16656250.78</v>
      </c>
      <c r="D8" s="38"/>
    </row>
    <row r="9" spans="1:4" s="31" customFormat="1" ht="19.5">
      <c r="A9" s="36" t="s">
        <v>72</v>
      </c>
      <c r="B9" s="37" t="s">
        <v>20</v>
      </c>
      <c r="C9" s="38">
        <v>35909399.23</v>
      </c>
      <c r="D9" s="38"/>
    </row>
    <row r="10" spans="1:4" s="31" customFormat="1" ht="19.5">
      <c r="A10" s="36" t="s">
        <v>73</v>
      </c>
      <c r="B10" s="37" t="s">
        <v>20</v>
      </c>
      <c r="C10" s="38">
        <v>494998.62</v>
      </c>
      <c r="D10" s="38"/>
    </row>
    <row r="11" spans="1:4" s="31" customFormat="1" ht="19.5">
      <c r="A11" s="36" t="s">
        <v>144</v>
      </c>
      <c r="B11" s="37" t="s">
        <v>199</v>
      </c>
      <c r="C11" s="38">
        <v>60000</v>
      </c>
      <c r="D11" s="38"/>
    </row>
    <row r="12" spans="1:4" s="31" customFormat="1" ht="19.5">
      <c r="A12" s="36" t="s">
        <v>145</v>
      </c>
      <c r="B12" s="37" t="s">
        <v>200</v>
      </c>
      <c r="C12" s="38">
        <v>47009.8</v>
      </c>
      <c r="D12" s="38"/>
    </row>
    <row r="13" spans="1:4" s="31" customFormat="1" ht="19.5">
      <c r="A13" s="36" t="s">
        <v>5</v>
      </c>
      <c r="B13" s="37" t="s">
        <v>69</v>
      </c>
      <c r="C13" s="39">
        <v>54500</v>
      </c>
      <c r="D13" s="38"/>
    </row>
    <row r="14" spans="1:4" s="31" customFormat="1" ht="19.5">
      <c r="A14" s="36" t="s">
        <v>137</v>
      </c>
      <c r="B14" s="37">
        <v>704</v>
      </c>
      <c r="C14" s="39">
        <v>275040</v>
      </c>
      <c r="D14" s="38"/>
    </row>
    <row r="15" spans="1:4" s="31" customFormat="1" ht="19.5">
      <c r="A15" s="36" t="s">
        <v>6</v>
      </c>
      <c r="B15" s="37">
        <v>510000</v>
      </c>
      <c r="C15" s="39">
        <v>432446</v>
      </c>
      <c r="D15" s="38"/>
    </row>
    <row r="16" spans="1:4" s="31" customFormat="1" ht="19.5">
      <c r="A16" s="36" t="s">
        <v>113</v>
      </c>
      <c r="B16" s="37">
        <v>521000</v>
      </c>
      <c r="C16" s="38">
        <v>1142271</v>
      </c>
      <c r="D16" s="38"/>
    </row>
    <row r="17" spans="1:4" s="31" customFormat="1" ht="19.5">
      <c r="A17" s="36" t="s">
        <v>114</v>
      </c>
      <c r="B17" s="37">
        <v>522000</v>
      </c>
      <c r="C17" s="38">
        <v>2504281</v>
      </c>
      <c r="D17" s="38"/>
    </row>
    <row r="18" spans="1:4" s="31" customFormat="1" ht="19.5">
      <c r="A18" s="36" t="s">
        <v>7</v>
      </c>
      <c r="B18" s="37">
        <v>531000</v>
      </c>
      <c r="C18" s="38">
        <v>381811.2</v>
      </c>
      <c r="D18" s="38"/>
    </row>
    <row r="19" spans="1:4" s="31" customFormat="1" ht="19.5">
      <c r="A19" s="36" t="s">
        <v>8</v>
      </c>
      <c r="B19" s="37">
        <v>532000</v>
      </c>
      <c r="C19" s="38">
        <v>1041838.25</v>
      </c>
      <c r="D19" s="38"/>
    </row>
    <row r="20" spans="1:4" s="31" customFormat="1" ht="19.5">
      <c r="A20" s="36" t="s">
        <v>9</v>
      </c>
      <c r="B20" s="37">
        <v>533000</v>
      </c>
      <c r="C20" s="38">
        <v>505811</v>
      </c>
      <c r="D20" s="38"/>
    </row>
    <row r="21" spans="1:4" s="31" customFormat="1" ht="19.5">
      <c r="A21" s="36" t="s">
        <v>10</v>
      </c>
      <c r="B21" s="37">
        <v>534000</v>
      </c>
      <c r="C21" s="38">
        <v>101321.56</v>
      </c>
      <c r="D21" s="38"/>
    </row>
    <row r="22" spans="1:4" s="31" customFormat="1" ht="19.5">
      <c r="A22" s="36" t="s">
        <v>12</v>
      </c>
      <c r="B22" s="37">
        <v>541000</v>
      </c>
      <c r="C22" s="38">
        <v>80950</v>
      </c>
      <c r="D22" s="38"/>
    </row>
    <row r="23" spans="1:4" s="31" customFormat="1" ht="19.5">
      <c r="A23" s="36" t="s">
        <v>13</v>
      </c>
      <c r="B23" s="37">
        <v>542000</v>
      </c>
      <c r="C23" s="38">
        <v>0</v>
      </c>
      <c r="D23" s="38"/>
    </row>
    <row r="24" spans="1:4" s="31" customFormat="1" ht="19.5">
      <c r="A24" s="36" t="s">
        <v>11</v>
      </c>
      <c r="B24" s="37">
        <v>560000</v>
      </c>
      <c r="C24" s="38">
        <v>1137500</v>
      </c>
      <c r="D24" s="38"/>
    </row>
    <row r="25" spans="1:4" s="31" customFormat="1" ht="19.5">
      <c r="A25" s="36" t="s">
        <v>122</v>
      </c>
      <c r="B25" s="37">
        <v>821</v>
      </c>
      <c r="C25" s="38"/>
      <c r="D25" s="38">
        <v>24960087</v>
      </c>
    </row>
    <row r="26" spans="1:4" s="31" customFormat="1" ht="19.5">
      <c r="A26" s="36" t="s">
        <v>14</v>
      </c>
      <c r="B26" s="37">
        <v>700</v>
      </c>
      <c r="C26" s="38"/>
      <c r="D26" s="38">
        <v>18777804.11</v>
      </c>
    </row>
    <row r="27" spans="1:4" s="31" customFormat="1" ht="19.5">
      <c r="A27" s="36" t="s">
        <v>70</v>
      </c>
      <c r="B27" s="37"/>
      <c r="C27" s="38"/>
      <c r="D27" s="38">
        <v>18202881.81</v>
      </c>
    </row>
    <row r="28" spans="1:4" s="31" customFormat="1" ht="19.5">
      <c r="A28" s="36" t="s">
        <v>123</v>
      </c>
      <c r="B28" s="37">
        <v>900</v>
      </c>
      <c r="C28" s="38"/>
      <c r="D28" s="38">
        <v>1798948.83</v>
      </c>
    </row>
    <row r="29" spans="1:4" s="31" customFormat="1" ht="19.5">
      <c r="A29" s="36" t="s">
        <v>124</v>
      </c>
      <c r="B29" s="37"/>
      <c r="C29" s="38"/>
      <c r="D29" s="38">
        <v>448892</v>
      </c>
    </row>
    <row r="30" spans="1:4" s="31" customFormat="1" ht="19.5">
      <c r="A30" s="36" t="s">
        <v>125</v>
      </c>
      <c r="B30" s="37">
        <v>600</v>
      </c>
      <c r="C30" s="38"/>
      <c r="D30" s="38">
        <v>102925</v>
      </c>
    </row>
    <row r="31" spans="1:4" s="31" customFormat="1" ht="19.5">
      <c r="A31" s="36" t="s">
        <v>129</v>
      </c>
      <c r="B31" s="37"/>
      <c r="C31" s="38"/>
      <c r="D31" s="38">
        <v>1373500</v>
      </c>
    </row>
    <row r="32" spans="1:4" s="31" customFormat="1" ht="19.5">
      <c r="A32" s="114"/>
      <c r="B32" s="113"/>
      <c r="C32" s="38"/>
      <c r="D32" s="38"/>
    </row>
    <row r="33" spans="1:4" s="31" customFormat="1" ht="20.25" thickBot="1">
      <c r="A33" s="40" t="s">
        <v>18</v>
      </c>
      <c r="B33" s="41"/>
      <c r="C33" s="42">
        <f>SUM(C5:C31)</f>
        <v>65665038.74999999</v>
      </c>
      <c r="D33" s="42">
        <f>SUM(D5:D32)</f>
        <v>65665038.75</v>
      </c>
    </row>
    <row r="34" spans="1:4" s="31" customFormat="1" ht="20.25" thickTop="1">
      <c r="A34" s="43"/>
      <c r="B34" s="43"/>
      <c r="C34" s="44"/>
      <c r="D34" s="44"/>
    </row>
    <row r="35" spans="1:4" s="31" customFormat="1" ht="19.5">
      <c r="A35" s="43"/>
      <c r="B35" s="43"/>
      <c r="C35" s="44"/>
      <c r="D35" s="44"/>
    </row>
    <row r="36" spans="1:4" s="31" customFormat="1" ht="19.5">
      <c r="A36" s="43"/>
      <c r="B36" s="43"/>
      <c r="C36" s="44"/>
      <c r="D36" s="44"/>
    </row>
    <row r="37" spans="1:4" s="31" customFormat="1" ht="15.75" customHeight="1">
      <c r="A37" s="43"/>
      <c r="B37" s="43"/>
      <c r="C37" s="44"/>
      <c r="D37" s="44"/>
    </row>
    <row r="38" spans="1:6" s="31" customFormat="1" ht="21">
      <c r="A38" s="269" t="s">
        <v>295</v>
      </c>
      <c r="B38" s="269"/>
      <c r="C38" s="269"/>
      <c r="D38" s="269"/>
      <c r="E38" s="52"/>
      <c r="F38" s="52"/>
    </row>
    <row r="39" spans="1:6" s="31" customFormat="1" ht="21">
      <c r="A39" s="269" t="s">
        <v>296</v>
      </c>
      <c r="B39" s="269"/>
      <c r="C39" s="269"/>
      <c r="D39" s="269"/>
      <c r="E39" s="52"/>
      <c r="F39" s="52"/>
    </row>
    <row r="40" spans="1:6" s="31" customFormat="1" ht="21">
      <c r="A40" s="270" t="s">
        <v>297</v>
      </c>
      <c r="B40" s="270"/>
      <c r="C40" s="270"/>
      <c r="D40" s="270"/>
      <c r="E40" s="52"/>
      <c r="F40" s="52"/>
    </row>
    <row r="41" spans="1:4" s="31" customFormat="1" ht="19.5">
      <c r="A41" s="45"/>
      <c r="B41" s="45"/>
      <c r="C41" s="45"/>
      <c r="D41" s="45"/>
    </row>
    <row r="42" spans="1:4" s="31" customFormat="1" ht="19.5">
      <c r="A42" s="45"/>
      <c r="B42" s="45"/>
      <c r="C42" s="45"/>
      <c r="D42" s="45"/>
    </row>
    <row r="43" spans="1:4" s="31" customFormat="1" ht="19.5">
      <c r="A43" s="45"/>
      <c r="B43" s="45"/>
      <c r="C43" s="45"/>
      <c r="D43" s="45"/>
    </row>
    <row r="44" spans="1:4" s="31" customFormat="1" ht="19.5">
      <c r="A44" s="45"/>
      <c r="B44" s="45"/>
      <c r="C44" s="45"/>
      <c r="D44" s="45"/>
    </row>
    <row r="45" spans="1:4" s="31" customFormat="1" ht="19.5">
      <c r="A45" s="45"/>
      <c r="B45" s="45"/>
      <c r="C45" s="45"/>
      <c r="D45" s="45"/>
    </row>
    <row r="46" spans="1:4" s="31" customFormat="1" ht="19.5">
      <c r="A46" s="45"/>
      <c r="B46" s="45"/>
      <c r="C46" s="45"/>
      <c r="D46" s="45"/>
    </row>
    <row r="47" spans="1:4" s="31" customFormat="1" ht="19.5">
      <c r="A47" s="45"/>
      <c r="B47" s="45"/>
      <c r="C47" s="45"/>
      <c r="D47" s="45"/>
    </row>
    <row r="48" spans="1:4" s="31" customFormat="1" ht="19.5">
      <c r="A48" s="45"/>
      <c r="B48" s="45"/>
      <c r="C48" s="45"/>
      <c r="D48" s="45"/>
    </row>
    <row r="49" spans="1:4" s="31" customFormat="1" ht="19.5">
      <c r="A49" s="45"/>
      <c r="B49" s="45"/>
      <c r="C49" s="45"/>
      <c r="D49" s="45"/>
    </row>
    <row r="50" spans="1:4" s="31" customFormat="1" ht="19.5">
      <c r="A50" s="45"/>
      <c r="B50" s="45"/>
      <c r="C50" s="45"/>
      <c r="D50" s="45"/>
    </row>
    <row r="51" spans="1:4" s="31" customFormat="1" ht="19.5">
      <c r="A51" s="45"/>
      <c r="B51" s="45"/>
      <c r="C51" s="45"/>
      <c r="D51" s="45"/>
    </row>
    <row r="52" spans="1:4" s="31" customFormat="1" ht="19.5">
      <c r="A52" s="45"/>
      <c r="B52" s="45"/>
      <c r="C52" s="45"/>
      <c r="D52" s="45"/>
    </row>
    <row r="53" spans="1:4" s="31" customFormat="1" ht="19.5">
      <c r="A53" s="45"/>
      <c r="B53" s="45"/>
      <c r="C53" s="45"/>
      <c r="D53" s="45"/>
    </row>
    <row r="54" spans="1:4" s="31" customFormat="1" ht="19.5">
      <c r="A54" s="45"/>
      <c r="B54" s="45"/>
      <c r="C54" s="45"/>
      <c r="D54" s="45"/>
    </row>
    <row r="55" spans="1:4" s="31" customFormat="1" ht="19.5">
      <c r="A55" s="45"/>
      <c r="B55" s="45"/>
      <c r="C55" s="45"/>
      <c r="D55" s="45"/>
    </row>
    <row r="56" spans="1:4" s="31" customFormat="1" ht="19.5">
      <c r="A56" s="45"/>
      <c r="B56" s="45"/>
      <c r="C56" s="45"/>
      <c r="D56" s="45"/>
    </row>
    <row r="57" spans="1:4" s="31" customFormat="1" ht="19.5">
      <c r="A57" s="45"/>
      <c r="B57" s="45"/>
      <c r="C57" s="45"/>
      <c r="D57" s="45"/>
    </row>
    <row r="58" spans="1:4" s="31" customFormat="1" ht="19.5">
      <c r="A58" s="45"/>
      <c r="B58" s="45"/>
      <c r="C58" s="45"/>
      <c r="D58" s="45"/>
    </row>
    <row r="59" spans="1:4" s="31" customFormat="1" ht="19.5">
      <c r="A59" s="45"/>
      <c r="B59" s="45"/>
      <c r="C59" s="45"/>
      <c r="D59" s="45"/>
    </row>
    <row r="60" spans="1:4" s="31" customFormat="1" ht="19.5">
      <c r="A60" s="45"/>
      <c r="B60" s="45"/>
      <c r="C60" s="45"/>
      <c r="D60" s="45"/>
    </row>
    <row r="61" spans="1:4" s="31" customFormat="1" ht="19.5">
      <c r="A61" s="45"/>
      <c r="B61" s="45"/>
      <c r="C61" s="45"/>
      <c r="D61" s="45"/>
    </row>
    <row r="62" spans="1:4" s="31" customFormat="1" ht="19.5">
      <c r="A62" s="45"/>
      <c r="B62" s="45"/>
      <c r="C62" s="45"/>
      <c r="D62" s="45"/>
    </row>
    <row r="63" spans="1:4" s="31" customFormat="1" ht="19.5">
      <c r="A63" s="45"/>
      <c r="B63" s="45"/>
      <c r="C63" s="45"/>
      <c r="D63" s="45"/>
    </row>
    <row r="64" spans="1:4" s="31" customFormat="1" ht="19.5">
      <c r="A64" s="45"/>
      <c r="B64" s="45"/>
      <c r="C64" s="45"/>
      <c r="D64" s="45"/>
    </row>
    <row r="65" spans="1:4" s="31" customFormat="1" ht="19.5">
      <c r="A65" s="45"/>
      <c r="B65" s="45"/>
      <c r="C65" s="45"/>
      <c r="D65" s="45"/>
    </row>
    <row r="66" spans="1:4" s="31" customFormat="1" ht="19.5">
      <c r="A66" s="45"/>
      <c r="B66" s="45"/>
      <c r="C66" s="45"/>
      <c r="D66" s="45"/>
    </row>
    <row r="67" spans="1:4" s="31" customFormat="1" ht="19.5">
      <c r="A67" s="45"/>
      <c r="B67" s="45"/>
      <c r="C67" s="45"/>
      <c r="D67" s="45"/>
    </row>
    <row r="68" spans="1:4" s="31" customFormat="1" ht="19.5">
      <c r="A68" s="45"/>
      <c r="B68" s="45"/>
      <c r="C68" s="45"/>
      <c r="D68" s="45"/>
    </row>
    <row r="69" spans="1:4" s="31" customFormat="1" ht="19.5">
      <c r="A69" s="45"/>
      <c r="B69" s="45"/>
      <c r="C69" s="45"/>
      <c r="D69" s="45"/>
    </row>
    <row r="70" spans="1:4" s="31" customFormat="1" ht="19.5">
      <c r="A70" s="45"/>
      <c r="B70" s="45"/>
      <c r="C70" s="45"/>
      <c r="D70" s="45"/>
    </row>
    <row r="71" spans="1:4" s="31" customFormat="1" ht="19.5">
      <c r="A71" s="45"/>
      <c r="B71" s="45"/>
      <c r="C71" s="45"/>
      <c r="D71" s="45"/>
    </row>
    <row r="72" spans="1:4" s="31" customFormat="1" ht="19.5">
      <c r="A72" s="45"/>
      <c r="B72" s="45"/>
      <c r="C72" s="45"/>
      <c r="D72" s="45"/>
    </row>
    <row r="73" spans="1:4" s="31" customFormat="1" ht="19.5">
      <c r="A73" s="45"/>
      <c r="B73" s="45"/>
      <c r="C73" s="45"/>
      <c r="D73" s="45"/>
    </row>
    <row r="74" spans="1:4" s="31" customFormat="1" ht="19.5">
      <c r="A74" s="45"/>
      <c r="B74" s="45"/>
      <c r="C74" s="45"/>
      <c r="D74" s="45"/>
    </row>
    <row r="75" spans="1:4" s="31" customFormat="1" ht="19.5">
      <c r="A75" s="45"/>
      <c r="B75" s="45"/>
      <c r="C75" s="45"/>
      <c r="D75" s="45"/>
    </row>
    <row r="76" spans="1:4" s="31" customFormat="1" ht="19.5">
      <c r="A76" s="45"/>
      <c r="B76" s="45"/>
      <c r="C76" s="45"/>
      <c r="D76" s="45"/>
    </row>
    <row r="77" spans="1:4" s="31" customFormat="1" ht="19.5">
      <c r="A77" s="45"/>
      <c r="B77" s="45"/>
      <c r="C77" s="45"/>
      <c r="D77" s="45"/>
    </row>
    <row r="78" spans="1:4" s="31" customFormat="1" ht="19.5">
      <c r="A78" s="45"/>
      <c r="B78" s="45"/>
      <c r="C78" s="45"/>
      <c r="D78" s="45"/>
    </row>
    <row r="79" spans="1:4" s="31" customFormat="1" ht="19.5">
      <c r="A79" s="45"/>
      <c r="B79" s="45"/>
      <c r="C79" s="45"/>
      <c r="D79" s="45"/>
    </row>
    <row r="80" spans="1:4" s="31" customFormat="1" ht="19.5">
      <c r="A80" s="45"/>
      <c r="B80" s="45"/>
      <c r="C80" s="45"/>
      <c r="D80" s="45"/>
    </row>
    <row r="81" spans="1:4" s="31" customFormat="1" ht="19.5">
      <c r="A81" s="45"/>
      <c r="B81" s="45"/>
      <c r="C81" s="45"/>
      <c r="D81" s="45"/>
    </row>
    <row r="82" spans="1:4" s="31" customFormat="1" ht="19.5">
      <c r="A82" s="45"/>
      <c r="B82" s="45"/>
      <c r="C82" s="45"/>
      <c r="D82" s="45"/>
    </row>
    <row r="83" spans="1:4" s="31" customFormat="1" ht="19.5">
      <c r="A83" s="45"/>
      <c r="B83" s="45"/>
      <c r="C83" s="45"/>
      <c r="D83" s="45"/>
    </row>
    <row r="84" spans="1:4" s="31" customFormat="1" ht="19.5">
      <c r="A84" s="45"/>
      <c r="B84" s="45"/>
      <c r="C84" s="45"/>
      <c r="D84" s="45"/>
    </row>
    <row r="85" spans="1:4" s="31" customFormat="1" ht="19.5">
      <c r="A85" s="45"/>
      <c r="B85" s="45"/>
      <c r="C85" s="45"/>
      <c r="D85" s="45"/>
    </row>
    <row r="86" spans="1:4" s="31" customFormat="1" ht="19.5">
      <c r="A86" s="45"/>
      <c r="B86" s="45"/>
      <c r="C86" s="45"/>
      <c r="D86" s="45"/>
    </row>
    <row r="87" spans="1:4" s="31" customFormat="1" ht="19.5">
      <c r="A87" s="45"/>
      <c r="B87" s="45"/>
      <c r="C87" s="45"/>
      <c r="D87" s="45"/>
    </row>
    <row r="88" spans="1:4" s="31" customFormat="1" ht="19.5">
      <c r="A88" s="45"/>
      <c r="B88" s="45"/>
      <c r="C88" s="45"/>
      <c r="D88" s="45"/>
    </row>
    <row r="89" spans="1:4" s="31" customFormat="1" ht="19.5">
      <c r="A89" s="45"/>
      <c r="B89" s="45"/>
      <c r="C89" s="45"/>
      <c r="D89" s="45"/>
    </row>
    <row r="90" spans="1:4" s="31" customFormat="1" ht="19.5">
      <c r="A90" s="45"/>
      <c r="B90" s="45"/>
      <c r="C90" s="45"/>
      <c r="D90" s="45"/>
    </row>
    <row r="91" spans="1:4" s="31" customFormat="1" ht="19.5">
      <c r="A91" s="45"/>
      <c r="B91" s="45"/>
      <c r="C91" s="45"/>
      <c r="D91" s="45"/>
    </row>
    <row r="92" spans="1:4" s="31" customFormat="1" ht="19.5">
      <c r="A92" s="45"/>
      <c r="B92" s="45"/>
      <c r="C92" s="45"/>
      <c r="D92" s="45"/>
    </row>
    <row r="93" spans="1:4" s="31" customFormat="1" ht="19.5">
      <c r="A93" s="45"/>
      <c r="B93" s="45"/>
      <c r="C93" s="45"/>
      <c r="D93" s="45"/>
    </row>
    <row r="94" spans="1:4" s="31" customFormat="1" ht="19.5">
      <c r="A94" s="45"/>
      <c r="B94" s="45"/>
      <c r="C94" s="45"/>
      <c r="D94" s="45"/>
    </row>
    <row r="95" spans="1:4" s="31" customFormat="1" ht="19.5">
      <c r="A95" s="45"/>
      <c r="B95" s="45"/>
      <c r="C95" s="45"/>
      <c r="D95" s="45"/>
    </row>
    <row r="96" spans="1:4" s="31" customFormat="1" ht="19.5">
      <c r="A96" s="45"/>
      <c r="B96" s="45"/>
      <c r="C96" s="45"/>
      <c r="D96" s="45"/>
    </row>
    <row r="97" spans="1:4" s="31" customFormat="1" ht="19.5">
      <c r="A97" s="45"/>
      <c r="B97" s="45"/>
      <c r="C97" s="45"/>
      <c r="D97" s="45"/>
    </row>
    <row r="98" spans="1:4" s="31" customFormat="1" ht="19.5">
      <c r="A98" s="45"/>
      <c r="B98" s="45"/>
      <c r="C98" s="45"/>
      <c r="D98" s="45"/>
    </row>
    <row r="99" spans="1:4" s="31" customFormat="1" ht="19.5">
      <c r="A99" s="45"/>
      <c r="B99" s="45"/>
      <c r="C99" s="45"/>
      <c r="D99" s="45"/>
    </row>
    <row r="100" spans="1:4" s="31" customFormat="1" ht="19.5">
      <c r="A100" s="45"/>
      <c r="B100" s="45"/>
      <c r="C100" s="45"/>
      <c r="D100" s="45"/>
    </row>
    <row r="101" spans="1:4" s="31" customFormat="1" ht="19.5">
      <c r="A101" s="45"/>
      <c r="B101" s="45"/>
      <c r="C101" s="45"/>
      <c r="D101" s="45"/>
    </row>
    <row r="102" spans="1:4" s="2" customFormat="1" ht="24">
      <c r="A102" s="3"/>
      <c r="B102" s="3"/>
      <c r="C102" s="3"/>
      <c r="D102" s="3"/>
    </row>
    <row r="103" spans="1:4" s="2" customFormat="1" ht="24">
      <c r="A103" s="3"/>
      <c r="B103" s="3"/>
      <c r="C103" s="3"/>
      <c r="D103" s="3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0" customFormat="1" ht="23.25">
      <c r="A123" s="3"/>
      <c r="B123" s="3"/>
      <c r="C123" s="3"/>
      <c r="D123" s="3"/>
    </row>
    <row r="124" spans="1:4" s="20" customFormat="1" ht="23.25">
      <c r="A124" s="3"/>
      <c r="B124" s="3"/>
      <c r="C124" s="3"/>
      <c r="D124" s="3"/>
    </row>
    <row r="125" spans="1:4" s="20" customFormat="1" ht="23.25">
      <c r="A125" s="3"/>
      <c r="B125" s="3"/>
      <c r="C125" s="3"/>
      <c r="D125" s="3"/>
    </row>
    <row r="126" spans="1:4" s="20" customFormat="1" ht="23.25">
      <c r="A126" s="3"/>
      <c r="B126" s="3"/>
      <c r="C126" s="3"/>
      <c r="D126" s="3"/>
    </row>
    <row r="127" spans="1:4" s="20" customFormat="1" ht="23.25">
      <c r="A127" s="3"/>
      <c r="B127" s="3"/>
      <c r="C127" s="3"/>
      <c r="D127" s="3"/>
    </row>
    <row r="128" spans="1:4" s="20" customFormat="1" ht="23.25">
      <c r="A128" s="3"/>
      <c r="B128" s="3"/>
      <c r="C128" s="3"/>
      <c r="D128" s="3"/>
    </row>
    <row r="129" spans="1:4" s="20" customFormat="1" ht="23.25">
      <c r="A129" s="3"/>
      <c r="B129" s="3"/>
      <c r="C129" s="3"/>
      <c r="D129" s="3"/>
    </row>
    <row r="130" spans="1:4" s="20" customFormat="1" ht="23.25">
      <c r="A130" s="3"/>
      <c r="B130" s="3"/>
      <c r="C130" s="3"/>
      <c r="D130" s="3"/>
    </row>
    <row r="131" spans="1:4" s="20" customFormat="1" ht="23.25">
      <c r="A131" s="3"/>
      <c r="B131" s="3"/>
      <c r="C131" s="3"/>
      <c r="D131" s="3"/>
    </row>
    <row r="132" spans="1:4" s="20" customFormat="1" ht="23.25">
      <c r="A132" s="3"/>
      <c r="B132" s="3"/>
      <c r="C132" s="3"/>
      <c r="D132" s="3"/>
    </row>
    <row r="133" spans="1:4" s="20" customFormat="1" ht="23.25">
      <c r="A133" s="3"/>
      <c r="B133" s="3"/>
      <c r="C133" s="3"/>
      <c r="D133" s="3"/>
    </row>
    <row r="134" spans="1:4" s="20" customFormat="1" ht="23.25">
      <c r="A134" s="3"/>
      <c r="B134" s="3"/>
      <c r="C134" s="3"/>
      <c r="D134" s="3"/>
    </row>
    <row r="135" spans="1:4" s="20" customFormat="1" ht="23.25">
      <c r="A135" s="3"/>
      <c r="B135" s="3"/>
      <c r="C135" s="3"/>
      <c r="D135" s="3"/>
    </row>
    <row r="136" spans="1:4" s="20" customFormat="1" ht="23.25">
      <c r="A136" s="3"/>
      <c r="B136" s="3"/>
      <c r="C136" s="3"/>
      <c r="D136" s="3"/>
    </row>
    <row r="137" spans="1:4" s="20" customFormat="1" ht="23.25">
      <c r="A137" s="3"/>
      <c r="B137" s="3"/>
      <c r="C137" s="3"/>
      <c r="D137" s="3"/>
    </row>
    <row r="138" spans="1:4" s="20" customFormat="1" ht="23.25">
      <c r="A138" s="3"/>
      <c r="B138" s="3"/>
      <c r="C138" s="3"/>
      <c r="D138" s="3"/>
    </row>
    <row r="139" spans="1:4" s="20" customFormat="1" ht="23.25">
      <c r="A139" s="3"/>
      <c r="B139" s="3"/>
      <c r="C139" s="3"/>
      <c r="D139" s="3"/>
    </row>
    <row r="140" spans="1:4" s="20" customFormat="1" ht="23.25">
      <c r="A140" s="3"/>
      <c r="B140" s="3"/>
      <c r="C140" s="3"/>
      <c r="D140" s="3"/>
    </row>
    <row r="141" spans="1:4" s="20" customFormat="1" ht="23.25">
      <c r="A141" s="3"/>
      <c r="B141" s="3"/>
      <c r="C141" s="3"/>
      <c r="D141" s="3"/>
    </row>
    <row r="142" spans="1:4" s="20" customFormat="1" ht="23.25">
      <c r="A142" s="3"/>
      <c r="B142" s="3"/>
      <c r="C142" s="3"/>
      <c r="D142" s="3"/>
    </row>
    <row r="143" spans="1:4" s="20" customFormat="1" ht="23.25">
      <c r="A143" s="3"/>
      <c r="B143" s="3"/>
      <c r="C143" s="3"/>
      <c r="D143" s="3"/>
    </row>
    <row r="144" spans="1:4" s="20" customFormat="1" ht="23.25">
      <c r="A144" s="3"/>
      <c r="B144" s="3"/>
      <c r="C144" s="3"/>
      <c r="D144" s="3"/>
    </row>
    <row r="145" spans="1:4" s="20" customFormat="1" ht="23.25">
      <c r="A145" s="3"/>
      <c r="B145" s="3"/>
      <c r="C145" s="3"/>
      <c r="D145" s="3"/>
    </row>
    <row r="146" spans="1:4" s="20" customFormat="1" ht="23.25">
      <c r="A146" s="3"/>
      <c r="B146" s="3"/>
      <c r="C146" s="3"/>
      <c r="D146" s="3"/>
    </row>
    <row r="147" spans="1:4" s="20" customFormat="1" ht="23.25">
      <c r="A147" s="3"/>
      <c r="B147" s="3"/>
      <c r="C147" s="3"/>
      <c r="D147" s="3"/>
    </row>
    <row r="148" spans="1:4" s="20" customFormat="1" ht="23.25">
      <c r="A148" s="3"/>
      <c r="B148" s="3"/>
      <c r="C148" s="3"/>
      <c r="D148" s="3"/>
    </row>
    <row r="149" spans="1:4" s="20" customFormat="1" ht="23.25">
      <c r="A149" s="3"/>
      <c r="B149" s="3"/>
      <c r="C149" s="3"/>
      <c r="D149" s="3"/>
    </row>
    <row r="150" spans="1:4" s="20" customFormat="1" ht="23.25">
      <c r="A150" s="3"/>
      <c r="B150" s="3"/>
      <c r="C150" s="3"/>
      <c r="D150" s="3"/>
    </row>
    <row r="151" spans="1:4" s="20" customFormat="1" ht="23.25">
      <c r="A151" s="3"/>
      <c r="B151" s="3"/>
      <c r="C151" s="3"/>
      <c r="D151" s="3"/>
    </row>
    <row r="152" spans="1:4" s="20" customFormat="1" ht="23.25">
      <c r="A152" s="3"/>
      <c r="B152" s="3"/>
      <c r="C152" s="3"/>
      <c r="D152" s="3"/>
    </row>
    <row r="153" spans="1:4" s="20" customFormat="1" ht="23.25">
      <c r="A153" s="3"/>
      <c r="B153" s="3"/>
      <c r="C153" s="3"/>
      <c r="D153" s="3"/>
    </row>
    <row r="154" spans="1:4" s="20" customFormat="1" ht="23.25">
      <c r="A154" s="3"/>
      <c r="B154" s="3"/>
      <c r="C154" s="3"/>
      <c r="D154" s="3"/>
    </row>
    <row r="155" spans="1:4" s="20" customFormat="1" ht="23.25">
      <c r="A155" s="3"/>
      <c r="B155" s="3"/>
      <c r="C155" s="3"/>
      <c r="D155" s="3"/>
    </row>
    <row r="156" spans="1:4" s="20" customFormat="1" ht="23.25">
      <c r="A156" s="3"/>
      <c r="B156" s="3"/>
      <c r="C156" s="3"/>
      <c r="D156" s="3"/>
    </row>
    <row r="157" spans="1:4" s="20" customFormat="1" ht="23.25">
      <c r="A157" s="3"/>
      <c r="B157" s="3"/>
      <c r="C157" s="3"/>
      <c r="D157" s="3"/>
    </row>
    <row r="158" spans="1:4" s="20" customFormat="1" ht="23.25">
      <c r="A158" s="3"/>
      <c r="B158" s="3"/>
      <c r="C158" s="3"/>
      <c r="D158" s="3"/>
    </row>
    <row r="159" spans="1:4" s="20" customFormat="1" ht="23.25">
      <c r="A159" s="3"/>
      <c r="B159" s="3"/>
      <c r="C159" s="3"/>
      <c r="D159" s="3"/>
    </row>
    <row r="160" spans="1:4" s="2" customFormat="1" ht="24">
      <c r="A160" s="3"/>
      <c r="B160" s="3"/>
      <c r="C160" s="3"/>
      <c r="D160" s="3"/>
    </row>
    <row r="161" spans="1:4" s="2" customFormat="1" ht="24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1"/>
      <c r="B236" s="1"/>
      <c r="C236" s="1"/>
      <c r="D236" s="1"/>
    </row>
    <row r="237" spans="1:4" s="2" customFormat="1" ht="24">
      <c r="A237" s="1"/>
      <c r="B237" s="1"/>
      <c r="C237" s="1"/>
      <c r="D237" s="1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</sheetData>
  <sheetProtection/>
  <mergeCells count="6">
    <mergeCell ref="A1:D1"/>
    <mergeCell ref="A2:D2"/>
    <mergeCell ref="A3:D3"/>
    <mergeCell ref="A38:D38"/>
    <mergeCell ref="A39:D39"/>
    <mergeCell ref="A40:D40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3"/>
  <sheetViews>
    <sheetView zoomScale="150" zoomScaleNormal="150" zoomScalePageLayoutView="0" workbookViewId="0" topLeftCell="A1">
      <selection activeCell="A8" sqref="A8"/>
    </sheetView>
  </sheetViews>
  <sheetFormatPr defaultColWidth="9.140625" defaultRowHeight="21.75"/>
  <cols>
    <col min="1" max="1" width="49.421875" style="20" customWidth="1"/>
    <col min="2" max="2" width="9.28125" style="161" customWidth="1"/>
    <col min="3" max="4" width="14.8515625" style="111" customWidth="1"/>
    <col min="5" max="5" width="14.8515625" style="20" customWidth="1"/>
    <col min="6" max="6" width="3.00390625" style="49" hidden="1" customWidth="1"/>
  </cols>
  <sheetData>
    <row r="1" spans="1:6" s="46" customFormat="1" ht="21">
      <c r="A1" s="277" t="s">
        <v>186</v>
      </c>
      <c r="B1" s="277"/>
      <c r="C1" s="277"/>
      <c r="D1" s="277"/>
      <c r="E1" s="277"/>
      <c r="F1" s="52"/>
    </row>
    <row r="2" spans="1:6" s="46" customFormat="1" ht="21">
      <c r="A2" s="280" t="s">
        <v>95</v>
      </c>
      <c r="B2" s="280"/>
      <c r="C2" s="280"/>
      <c r="D2" s="280"/>
      <c r="E2" s="280"/>
      <c r="F2" s="52"/>
    </row>
    <row r="3" spans="1:6" s="46" customFormat="1" ht="21">
      <c r="A3" s="281" t="s">
        <v>285</v>
      </c>
      <c r="B3" s="281"/>
      <c r="C3" s="281"/>
      <c r="D3" s="281"/>
      <c r="E3" s="281"/>
      <c r="F3" s="148"/>
    </row>
    <row r="4" spans="1:6" s="47" customFormat="1" ht="21">
      <c r="A4" s="282" t="s">
        <v>120</v>
      </c>
      <c r="B4" s="282" t="s">
        <v>1</v>
      </c>
      <c r="C4" s="278" t="s">
        <v>27</v>
      </c>
      <c r="D4" s="278" t="s">
        <v>117</v>
      </c>
      <c r="E4" s="278" t="s">
        <v>116</v>
      </c>
      <c r="F4" s="149"/>
    </row>
    <row r="5" spans="1:6" s="47" customFormat="1" ht="21">
      <c r="A5" s="283"/>
      <c r="B5" s="283"/>
      <c r="C5" s="279"/>
      <c r="D5" s="279"/>
      <c r="E5" s="279"/>
      <c r="F5" s="149"/>
    </row>
    <row r="6" spans="1:6" s="46" customFormat="1" ht="21">
      <c r="A6" s="150" t="s">
        <v>96</v>
      </c>
      <c r="B6" s="28"/>
      <c r="C6" s="151"/>
      <c r="D6" s="151"/>
      <c r="E6" s="151"/>
      <c r="F6" s="152"/>
    </row>
    <row r="7" spans="1:6" s="46" customFormat="1" ht="21">
      <c r="A7" s="132" t="s">
        <v>97</v>
      </c>
      <c r="B7" s="170">
        <v>411000</v>
      </c>
      <c r="C7" s="122"/>
      <c r="D7" s="122"/>
      <c r="E7" s="122"/>
      <c r="F7" s="152"/>
    </row>
    <row r="8" spans="1:6" s="46" customFormat="1" ht="21">
      <c r="A8" s="125" t="s">
        <v>98</v>
      </c>
      <c r="B8" s="28">
        <v>411001</v>
      </c>
      <c r="C8" s="122">
        <v>1700000</v>
      </c>
      <c r="D8" s="122">
        <v>217802</v>
      </c>
      <c r="E8" s="122">
        <v>247536</v>
      </c>
      <c r="F8" s="152"/>
    </row>
    <row r="9" spans="1:6" s="46" customFormat="1" ht="21">
      <c r="A9" s="125" t="s">
        <v>99</v>
      </c>
      <c r="B9" s="28">
        <v>411002</v>
      </c>
      <c r="C9" s="122">
        <v>280000</v>
      </c>
      <c r="D9" s="103">
        <v>24653</v>
      </c>
      <c r="E9" s="122">
        <v>47267.51</v>
      </c>
      <c r="F9" s="152"/>
    </row>
    <row r="10" spans="1:6" s="46" customFormat="1" ht="21">
      <c r="A10" s="125" t="s">
        <v>100</v>
      </c>
      <c r="B10" s="28">
        <v>411003</v>
      </c>
      <c r="C10" s="122">
        <v>300000</v>
      </c>
      <c r="D10" s="122">
        <v>80472</v>
      </c>
      <c r="E10" s="122">
        <v>84926</v>
      </c>
      <c r="F10" s="152"/>
    </row>
    <row r="11" spans="1:6" s="46" customFormat="1" ht="21">
      <c r="A11" s="125" t="s">
        <v>177</v>
      </c>
      <c r="B11" s="28">
        <v>411005</v>
      </c>
      <c r="C11" s="122">
        <v>100000</v>
      </c>
      <c r="D11" s="122">
        <v>100000</v>
      </c>
      <c r="E11" s="122">
        <v>100000</v>
      </c>
      <c r="F11" s="152"/>
    </row>
    <row r="12" spans="1:6" s="47" customFormat="1" ht="21">
      <c r="A12" s="153" t="s">
        <v>18</v>
      </c>
      <c r="B12" s="54"/>
      <c r="C12" s="130">
        <f>SUM(C8:C11)</f>
        <v>2380000</v>
      </c>
      <c r="D12" s="130">
        <f>SUM(D8:D11)</f>
        <v>422927</v>
      </c>
      <c r="E12" s="130">
        <f>SUM(E8:E11)</f>
        <v>479729.51</v>
      </c>
      <c r="F12" s="149"/>
    </row>
    <row r="13" spans="1:6" s="47" customFormat="1" ht="21">
      <c r="A13" s="132" t="s">
        <v>118</v>
      </c>
      <c r="B13" s="54">
        <v>412000</v>
      </c>
      <c r="C13" s="123"/>
      <c r="D13" s="123"/>
      <c r="E13" s="123"/>
      <c r="F13" s="154"/>
    </row>
    <row r="14" spans="1:6" s="46" customFormat="1" ht="21">
      <c r="A14" s="125" t="s">
        <v>101</v>
      </c>
      <c r="B14" s="28">
        <v>412107</v>
      </c>
      <c r="C14" s="122">
        <v>550000</v>
      </c>
      <c r="D14" s="122">
        <v>157400</v>
      </c>
      <c r="E14" s="122">
        <v>344560</v>
      </c>
      <c r="F14" s="152"/>
    </row>
    <row r="15" spans="1:6" s="46" customFormat="1" ht="21">
      <c r="A15" s="125" t="s">
        <v>178</v>
      </c>
      <c r="B15" s="28">
        <v>412128</v>
      </c>
      <c r="C15" s="122">
        <v>5000</v>
      </c>
      <c r="D15" s="122">
        <v>700</v>
      </c>
      <c r="E15" s="122">
        <v>1070</v>
      </c>
      <c r="F15" s="152"/>
    </row>
    <row r="16" spans="1:6" s="46" customFormat="1" ht="21">
      <c r="A16" s="125" t="s">
        <v>179</v>
      </c>
      <c r="B16" s="28">
        <v>412199</v>
      </c>
      <c r="C16" s="122">
        <v>30000</v>
      </c>
      <c r="D16" s="122">
        <v>1910.2</v>
      </c>
      <c r="E16" s="122">
        <v>4465.6</v>
      </c>
      <c r="F16" s="152"/>
    </row>
    <row r="17" spans="1:6" s="46" customFormat="1" ht="21">
      <c r="A17" s="125" t="s">
        <v>180</v>
      </c>
      <c r="B17" s="28">
        <v>412210</v>
      </c>
      <c r="C17" s="122">
        <v>10000</v>
      </c>
      <c r="D17" s="122">
        <v>0</v>
      </c>
      <c r="E17" s="122">
        <v>1500</v>
      </c>
      <c r="F17" s="152"/>
    </row>
    <row r="18" spans="1:6" s="46" customFormat="1" ht="21">
      <c r="A18" s="125" t="s">
        <v>188</v>
      </c>
      <c r="B18" s="28">
        <v>412302</v>
      </c>
      <c r="C18" s="122">
        <v>5000</v>
      </c>
      <c r="D18" s="122">
        <v>0</v>
      </c>
      <c r="E18" s="122">
        <v>0</v>
      </c>
      <c r="F18" s="152"/>
    </row>
    <row r="19" spans="1:6" s="46" customFormat="1" ht="21">
      <c r="A19" s="125" t="s">
        <v>181</v>
      </c>
      <c r="B19" s="28">
        <v>412303</v>
      </c>
      <c r="C19" s="122">
        <v>5000</v>
      </c>
      <c r="D19" s="122">
        <v>1500</v>
      </c>
      <c r="E19" s="122">
        <v>2100</v>
      </c>
      <c r="F19" s="152"/>
    </row>
    <row r="20" spans="1:6" s="46" customFormat="1" ht="21">
      <c r="A20" s="125" t="s">
        <v>182</v>
      </c>
      <c r="B20" s="28">
        <v>412304</v>
      </c>
      <c r="C20" s="122">
        <v>5000</v>
      </c>
      <c r="D20" s="122"/>
      <c r="E20" s="122">
        <v>400</v>
      </c>
      <c r="F20" s="152"/>
    </row>
    <row r="21" spans="1:6" s="46" customFormat="1" ht="21">
      <c r="A21" s="125" t="s">
        <v>183</v>
      </c>
      <c r="B21" s="28">
        <v>412306</v>
      </c>
      <c r="C21" s="122">
        <v>5000</v>
      </c>
      <c r="D21" s="122"/>
      <c r="E21" s="122">
        <v>0</v>
      </c>
      <c r="F21" s="152"/>
    </row>
    <row r="22" spans="1:6" s="46" customFormat="1" ht="21">
      <c r="A22" s="125" t="s">
        <v>184</v>
      </c>
      <c r="B22" s="28">
        <v>412307</v>
      </c>
      <c r="C22" s="122">
        <v>10000</v>
      </c>
      <c r="D22" s="122">
        <v>20</v>
      </c>
      <c r="E22" s="122">
        <v>3336</v>
      </c>
      <c r="F22" s="152"/>
    </row>
    <row r="23" spans="1:6" s="47" customFormat="1" ht="21">
      <c r="A23" s="153" t="s">
        <v>18</v>
      </c>
      <c r="B23" s="54"/>
      <c r="C23" s="130">
        <f>SUM(C14:C22)</f>
        <v>625000</v>
      </c>
      <c r="D23" s="130">
        <f>SUM(D14:D22)</f>
        <v>161530.2</v>
      </c>
      <c r="E23" s="130">
        <f>SUM(E14:E22)</f>
        <v>357431.6</v>
      </c>
      <c r="F23" s="149"/>
    </row>
    <row r="24" spans="1:6" s="47" customFormat="1" ht="21">
      <c r="A24" s="132" t="s">
        <v>102</v>
      </c>
      <c r="B24" s="54">
        <v>413000</v>
      </c>
      <c r="C24" s="123"/>
      <c r="D24" s="123"/>
      <c r="E24" s="123"/>
      <c r="F24" s="154"/>
    </row>
    <row r="25" spans="1:6" s="46" customFormat="1" ht="21">
      <c r="A25" s="125" t="s">
        <v>103</v>
      </c>
      <c r="B25" s="28">
        <v>413003</v>
      </c>
      <c r="C25" s="122">
        <v>350000</v>
      </c>
      <c r="D25" s="122">
        <v>52456.23</v>
      </c>
      <c r="E25" s="122">
        <v>111612.99</v>
      </c>
      <c r="F25" s="152"/>
    </row>
    <row r="26" spans="1:6" s="46" customFormat="1" ht="21">
      <c r="A26" s="125" t="s">
        <v>185</v>
      </c>
      <c r="B26" s="28">
        <v>413999</v>
      </c>
      <c r="C26" s="122">
        <v>0</v>
      </c>
      <c r="D26" s="122">
        <v>0</v>
      </c>
      <c r="E26" s="122">
        <v>1000</v>
      </c>
      <c r="F26" s="152"/>
    </row>
    <row r="27" spans="1:6" s="46" customFormat="1" ht="21">
      <c r="A27" s="153" t="s">
        <v>18</v>
      </c>
      <c r="B27" s="54"/>
      <c r="C27" s="130">
        <f>SUM(C25:C26)</f>
        <v>350000</v>
      </c>
      <c r="D27" s="130">
        <f>SUM(D25:D26)</f>
        <v>52456.23</v>
      </c>
      <c r="E27" s="130">
        <f>SUM(E25:E26)</f>
        <v>112612.99</v>
      </c>
      <c r="F27" s="155"/>
    </row>
    <row r="28" spans="1:6" s="47" customFormat="1" ht="21">
      <c r="A28" s="132" t="s">
        <v>104</v>
      </c>
      <c r="B28" s="54">
        <v>415000</v>
      </c>
      <c r="C28" s="123"/>
      <c r="D28" s="123"/>
      <c r="E28" s="123"/>
      <c r="F28" s="154"/>
    </row>
    <row r="29" spans="1:6" s="46" customFormat="1" ht="21">
      <c r="A29" s="125" t="s">
        <v>105</v>
      </c>
      <c r="B29" s="28">
        <v>415004</v>
      </c>
      <c r="C29" s="122">
        <v>30000</v>
      </c>
      <c r="D29" s="122">
        <v>15600</v>
      </c>
      <c r="E29" s="122">
        <v>19000</v>
      </c>
      <c r="F29" s="152"/>
    </row>
    <row r="30" spans="1:6" s="46" customFormat="1" ht="21">
      <c r="A30" s="125" t="s">
        <v>115</v>
      </c>
      <c r="B30" s="28">
        <v>415999</v>
      </c>
      <c r="C30" s="122">
        <v>0</v>
      </c>
      <c r="D30" s="122">
        <v>0</v>
      </c>
      <c r="E30" s="122">
        <v>13389</v>
      </c>
      <c r="F30" s="152"/>
    </row>
    <row r="31" spans="1:6" s="46" customFormat="1" ht="21">
      <c r="A31" s="153" t="s">
        <v>18</v>
      </c>
      <c r="B31" s="54"/>
      <c r="C31" s="163">
        <f>SUM(C29:C30)</f>
        <v>30000</v>
      </c>
      <c r="D31" s="163">
        <f>SUM(D29:D30)</f>
        <v>15600</v>
      </c>
      <c r="E31" s="163">
        <f>SUM(E29:E30)</f>
        <v>32389</v>
      </c>
      <c r="F31" s="155"/>
    </row>
    <row r="32" spans="1:6" s="169" customFormat="1" ht="21">
      <c r="A32" s="273" t="s">
        <v>46</v>
      </c>
      <c r="B32" s="274"/>
      <c r="C32" s="165">
        <f>C12+C23+C27+C31</f>
        <v>3385000</v>
      </c>
      <c r="D32" s="165">
        <f>D12+D23+D27+D31</f>
        <v>652513.4299999999</v>
      </c>
      <c r="E32" s="165">
        <f>E12+E23+E27+E31</f>
        <v>982163.1</v>
      </c>
      <c r="F32" s="168"/>
    </row>
    <row r="33" spans="1:6" s="162" customFormat="1" ht="21">
      <c r="A33" s="159"/>
      <c r="B33" s="160"/>
      <c r="C33" s="63"/>
      <c r="D33" s="63"/>
      <c r="E33" s="63"/>
      <c r="F33" s="157"/>
    </row>
    <row r="34" spans="1:6" s="162" customFormat="1" ht="21">
      <c r="A34" s="159"/>
      <c r="B34" s="160"/>
      <c r="C34" s="63"/>
      <c r="D34" s="63"/>
      <c r="E34" s="63"/>
      <c r="F34" s="157"/>
    </row>
    <row r="35" spans="1:6" s="162" customFormat="1" ht="21">
      <c r="A35" s="159"/>
      <c r="B35" s="160"/>
      <c r="C35" s="63"/>
      <c r="D35" s="63"/>
      <c r="E35" s="63"/>
      <c r="F35" s="157"/>
    </row>
    <row r="36" spans="1:6" s="162" customFormat="1" ht="21">
      <c r="A36" s="275" t="s">
        <v>298</v>
      </c>
      <c r="B36" s="275"/>
      <c r="C36" s="275"/>
      <c r="D36" s="275"/>
      <c r="E36" s="275"/>
      <c r="F36" s="275"/>
    </row>
    <row r="37" spans="1:6" s="162" customFormat="1" ht="21">
      <c r="A37" s="276" t="s">
        <v>299</v>
      </c>
      <c r="B37" s="276"/>
      <c r="C37" s="276"/>
      <c r="D37" s="276"/>
      <c r="E37" s="276"/>
      <c r="F37" s="276"/>
    </row>
    <row r="38" spans="1:6" s="162" customFormat="1" ht="21">
      <c r="A38" s="270" t="s">
        <v>297</v>
      </c>
      <c r="B38" s="270"/>
      <c r="C38" s="270"/>
      <c r="D38" s="270"/>
      <c r="E38" s="270"/>
      <c r="F38" s="270"/>
    </row>
    <row r="39" spans="1:6" s="162" customFormat="1" ht="21">
      <c r="A39" s="277"/>
      <c r="B39" s="277"/>
      <c r="C39" s="277"/>
      <c r="D39" s="277"/>
      <c r="E39" s="277"/>
      <c r="F39" s="277"/>
    </row>
    <row r="40" spans="1:6" s="162" customFormat="1" ht="21">
      <c r="A40" s="277" t="s">
        <v>187</v>
      </c>
      <c r="B40" s="277"/>
      <c r="C40" s="277"/>
      <c r="D40" s="277"/>
      <c r="E40" s="277"/>
      <c r="F40" s="157"/>
    </row>
    <row r="41" spans="1:6" s="162" customFormat="1" ht="21">
      <c r="A41" s="280" t="s">
        <v>95</v>
      </c>
      <c r="B41" s="280"/>
      <c r="C41" s="280"/>
      <c r="D41" s="280"/>
      <c r="E41" s="280"/>
      <c r="F41" s="157"/>
    </row>
    <row r="42" spans="1:6" s="162" customFormat="1" ht="21">
      <c r="A42" s="281" t="s">
        <v>282</v>
      </c>
      <c r="B42" s="281"/>
      <c r="C42" s="281"/>
      <c r="D42" s="281"/>
      <c r="E42" s="281"/>
      <c r="F42" s="157"/>
    </row>
    <row r="43" spans="1:6" s="162" customFormat="1" ht="21">
      <c r="A43" s="282" t="s">
        <v>120</v>
      </c>
      <c r="B43" s="282" t="s">
        <v>1</v>
      </c>
      <c r="C43" s="278" t="s">
        <v>27</v>
      </c>
      <c r="D43" s="278" t="s">
        <v>117</v>
      </c>
      <c r="E43" s="278" t="s">
        <v>116</v>
      </c>
      <c r="F43" s="157"/>
    </row>
    <row r="44" spans="1:6" s="162" customFormat="1" ht="21">
      <c r="A44" s="283"/>
      <c r="B44" s="283"/>
      <c r="C44" s="279"/>
      <c r="D44" s="279"/>
      <c r="E44" s="279"/>
      <c r="F44" s="157"/>
    </row>
    <row r="45" spans="1:6" s="167" customFormat="1" ht="21">
      <c r="A45" s="272" t="s">
        <v>31</v>
      </c>
      <c r="B45" s="272"/>
      <c r="C45" s="165">
        <f>C32</f>
        <v>3385000</v>
      </c>
      <c r="D45" s="165">
        <f>D32</f>
        <v>652513.4299999999</v>
      </c>
      <c r="E45" s="165">
        <f>E32</f>
        <v>982163.1</v>
      </c>
      <c r="F45" s="166"/>
    </row>
    <row r="46" spans="1:6" s="47" customFormat="1" ht="21">
      <c r="A46" s="132" t="s">
        <v>106</v>
      </c>
      <c r="B46" s="54"/>
      <c r="C46" s="123"/>
      <c r="D46" s="123"/>
      <c r="E46" s="123"/>
      <c r="F46" s="154"/>
    </row>
    <row r="47" spans="1:6" s="47" customFormat="1" ht="21">
      <c r="A47" s="132" t="s">
        <v>107</v>
      </c>
      <c r="B47" s="54">
        <v>421000</v>
      </c>
      <c r="C47" s="123"/>
      <c r="D47" s="123"/>
      <c r="E47" s="123"/>
      <c r="F47" s="154"/>
    </row>
    <row r="48" spans="1:6" s="46" customFormat="1" ht="21">
      <c r="A48" s="125" t="s">
        <v>190</v>
      </c>
      <c r="B48" s="28">
        <v>421002</v>
      </c>
      <c r="C48" s="122">
        <v>5400000</v>
      </c>
      <c r="D48" s="122">
        <v>1611652.19</v>
      </c>
      <c r="E48" s="122">
        <v>1611652.19</v>
      </c>
      <c r="F48" s="152"/>
    </row>
    <row r="49" spans="1:6" s="46" customFormat="1" ht="21">
      <c r="A49" s="125" t="s">
        <v>189</v>
      </c>
      <c r="B49" s="28">
        <v>421004</v>
      </c>
      <c r="C49" s="122">
        <v>3700000</v>
      </c>
      <c r="D49" s="122">
        <v>396661.81</v>
      </c>
      <c r="E49" s="122">
        <v>1698101.85</v>
      </c>
      <c r="F49" s="152"/>
    </row>
    <row r="50" spans="1:6" s="46" customFormat="1" ht="21">
      <c r="A50" s="125" t="s">
        <v>191</v>
      </c>
      <c r="B50" s="28">
        <v>421005</v>
      </c>
      <c r="C50" s="122">
        <v>440000</v>
      </c>
      <c r="D50" s="122">
        <v>126794.51</v>
      </c>
      <c r="E50" s="122">
        <v>217247.3</v>
      </c>
      <c r="F50" s="152"/>
    </row>
    <row r="51" spans="1:6" s="46" customFormat="1" ht="21">
      <c r="A51" s="125" t="s">
        <v>192</v>
      </c>
      <c r="B51" s="28">
        <v>421006</v>
      </c>
      <c r="C51" s="122">
        <v>1500000</v>
      </c>
      <c r="D51" s="122">
        <v>182609.26</v>
      </c>
      <c r="E51" s="122">
        <v>658242.41</v>
      </c>
      <c r="F51" s="152"/>
    </row>
    <row r="52" spans="1:6" s="46" customFormat="1" ht="21">
      <c r="A52" s="125" t="s">
        <v>193</v>
      </c>
      <c r="B52" s="28">
        <v>421007</v>
      </c>
      <c r="C52" s="122">
        <v>3000000</v>
      </c>
      <c r="D52" s="122">
        <v>506537.79</v>
      </c>
      <c r="E52" s="122">
        <v>1510203.93</v>
      </c>
      <c r="F52" s="152"/>
    </row>
    <row r="53" spans="1:6" s="46" customFormat="1" ht="21">
      <c r="A53" s="125" t="s">
        <v>194</v>
      </c>
      <c r="B53" s="28">
        <v>421012</v>
      </c>
      <c r="C53" s="122">
        <v>50000</v>
      </c>
      <c r="D53" s="122">
        <v>16802.98</v>
      </c>
      <c r="E53" s="122">
        <v>16802.98</v>
      </c>
      <c r="F53" s="152"/>
    </row>
    <row r="54" spans="1:6" s="46" customFormat="1" ht="21">
      <c r="A54" s="125" t="s">
        <v>195</v>
      </c>
      <c r="B54" s="28">
        <v>421013</v>
      </c>
      <c r="C54" s="122">
        <v>90000</v>
      </c>
      <c r="D54" s="122">
        <v>0</v>
      </c>
      <c r="E54" s="122">
        <v>42742.24</v>
      </c>
      <c r="F54" s="152"/>
    </row>
    <row r="55" spans="1:6" s="46" customFormat="1" ht="21">
      <c r="A55" s="125" t="s">
        <v>196</v>
      </c>
      <c r="B55" s="28">
        <v>421015</v>
      </c>
      <c r="C55" s="122">
        <v>18000000</v>
      </c>
      <c r="D55" s="122">
        <v>1613585</v>
      </c>
      <c r="E55" s="122">
        <v>11806290</v>
      </c>
      <c r="F55" s="152"/>
    </row>
    <row r="56" spans="1:6" s="46" customFormat="1" ht="21">
      <c r="A56" s="156" t="s">
        <v>197</v>
      </c>
      <c r="B56" s="28">
        <v>421014</v>
      </c>
      <c r="C56" s="122">
        <v>3070</v>
      </c>
      <c r="D56" s="122">
        <v>0</v>
      </c>
      <c r="E56" s="122">
        <v>0</v>
      </c>
      <c r="F56" s="152"/>
    </row>
    <row r="57" spans="1:6" s="46" customFormat="1" ht="21">
      <c r="A57" s="156" t="s">
        <v>198</v>
      </c>
      <c r="B57" s="28">
        <v>421017</v>
      </c>
      <c r="C57" s="122">
        <v>3700</v>
      </c>
      <c r="D57" s="122">
        <v>0</v>
      </c>
      <c r="E57" s="122">
        <v>0</v>
      </c>
      <c r="F57" s="152"/>
    </row>
    <row r="58" spans="1:6" s="46" customFormat="1" ht="21">
      <c r="A58" s="153" t="s">
        <v>18</v>
      </c>
      <c r="B58" s="54"/>
      <c r="C58" s="130">
        <f>SUM(C48:C57)</f>
        <v>32186770</v>
      </c>
      <c r="D58" s="130">
        <f>SUM(D48:D57)</f>
        <v>4454643.539999999</v>
      </c>
      <c r="E58" s="130">
        <f>SUM(E48:E57)</f>
        <v>17561282.9</v>
      </c>
      <c r="F58" s="155"/>
    </row>
    <row r="59" spans="1:6" s="46" customFormat="1" ht="21">
      <c r="A59" s="125" t="s">
        <v>108</v>
      </c>
      <c r="B59" s="28"/>
      <c r="C59" s="122"/>
      <c r="D59" s="122"/>
      <c r="E59" s="122"/>
      <c r="F59" s="152"/>
    </row>
    <row r="60" spans="1:6" s="46" customFormat="1" ht="21">
      <c r="A60" s="125" t="s">
        <v>109</v>
      </c>
      <c r="B60" s="170">
        <v>430000</v>
      </c>
      <c r="C60" s="122"/>
      <c r="D60" s="122"/>
      <c r="E60" s="122"/>
      <c r="F60" s="152"/>
    </row>
    <row r="61" spans="1:6" s="46" customFormat="1" ht="21">
      <c r="A61" s="125" t="s">
        <v>110</v>
      </c>
      <c r="B61" s="28">
        <v>431002</v>
      </c>
      <c r="C61" s="122">
        <v>9370000</v>
      </c>
      <c r="D61" s="122">
        <v>0</v>
      </c>
      <c r="E61" s="122">
        <v>6416641</v>
      </c>
      <c r="F61" s="152"/>
    </row>
    <row r="62" spans="1:6" s="46" customFormat="1" ht="21">
      <c r="A62" s="153" t="s">
        <v>18</v>
      </c>
      <c r="B62" s="54"/>
      <c r="C62" s="130">
        <f>SUM(C61)</f>
        <v>9370000</v>
      </c>
      <c r="D62" s="130">
        <f>SUM(D61)</f>
        <v>0</v>
      </c>
      <c r="E62" s="130">
        <f>SUM(E61)</f>
        <v>6416641</v>
      </c>
      <c r="F62" s="155"/>
    </row>
    <row r="63" spans="1:6" s="47" customFormat="1" ht="21.75" thickBot="1">
      <c r="A63" s="164" t="s">
        <v>111</v>
      </c>
      <c r="B63" s="136"/>
      <c r="C63" s="127">
        <f>C45+C58+C62</f>
        <v>44941770</v>
      </c>
      <c r="D63" s="127">
        <f>D12+D23+D27+D31+D58+D62</f>
        <v>5107156.969999999</v>
      </c>
      <c r="E63" s="127">
        <f>E45+E58+E62</f>
        <v>24960087</v>
      </c>
      <c r="F63" s="158"/>
    </row>
    <row r="64" spans="1:6" s="47" customFormat="1" ht="21.75" thickTop="1">
      <c r="A64" s="159"/>
      <c r="B64" s="160"/>
      <c r="C64" s="63"/>
      <c r="D64" s="63"/>
      <c r="E64" s="63"/>
      <c r="F64" s="63"/>
    </row>
    <row r="65" spans="1:6" s="47" customFormat="1" ht="21">
      <c r="A65" s="159"/>
      <c r="B65" s="160"/>
      <c r="C65" s="63"/>
      <c r="D65" s="63"/>
      <c r="E65" s="63"/>
      <c r="F65" s="63"/>
    </row>
    <row r="66" spans="1:6" s="47" customFormat="1" ht="21">
      <c r="A66" s="159"/>
      <c r="B66" s="160"/>
      <c r="C66" s="63"/>
      <c r="D66" s="63"/>
      <c r="E66" s="63"/>
      <c r="F66" s="63"/>
    </row>
    <row r="67" spans="1:6" s="47" customFormat="1" ht="21">
      <c r="A67" s="275" t="s">
        <v>298</v>
      </c>
      <c r="B67" s="275"/>
      <c r="C67" s="275"/>
      <c r="D67" s="275"/>
      <c r="E67" s="275"/>
      <c r="F67" s="275"/>
    </row>
    <row r="68" spans="1:6" s="46" customFormat="1" ht="21">
      <c r="A68" s="276" t="s">
        <v>299</v>
      </c>
      <c r="B68" s="276"/>
      <c r="C68" s="276"/>
      <c r="D68" s="276"/>
      <c r="E68" s="276"/>
      <c r="F68" s="276"/>
    </row>
    <row r="69" spans="1:6" s="46" customFormat="1" ht="21">
      <c r="A69" s="270" t="s">
        <v>297</v>
      </c>
      <c r="B69" s="270"/>
      <c r="C69" s="270"/>
      <c r="D69" s="270"/>
      <c r="E69" s="270"/>
      <c r="F69" s="270"/>
    </row>
    <row r="70" spans="1:6" s="29" customFormat="1" ht="21">
      <c r="A70" s="277"/>
      <c r="B70" s="277"/>
      <c r="C70" s="277"/>
      <c r="D70" s="277"/>
      <c r="E70" s="277"/>
      <c r="F70" s="277"/>
    </row>
    <row r="71" spans="1:6" s="29" customFormat="1" ht="21">
      <c r="A71" s="1"/>
      <c r="B71" s="28"/>
      <c r="C71" s="24"/>
      <c r="D71" s="24"/>
      <c r="E71" s="1"/>
      <c r="F71" s="24"/>
    </row>
    <row r="72" spans="1:6" s="29" customFormat="1" ht="21">
      <c r="A72" s="1"/>
      <c r="B72" s="28"/>
      <c r="C72" s="24"/>
      <c r="D72" s="24"/>
      <c r="E72" s="1"/>
      <c r="F72" s="24"/>
    </row>
    <row r="73" spans="1:6" s="29" customFormat="1" ht="21">
      <c r="A73" s="1"/>
      <c r="B73" s="28"/>
      <c r="C73" s="24"/>
      <c r="D73" s="24"/>
      <c r="E73" s="1"/>
      <c r="F73" s="24"/>
    </row>
    <row r="74" spans="2:6" s="1" customFormat="1" ht="21">
      <c r="B74" s="28"/>
      <c r="C74" s="24"/>
      <c r="D74" s="24"/>
      <c r="F74" s="24"/>
    </row>
    <row r="75" spans="2:6" s="1" customFormat="1" ht="21">
      <c r="B75" s="28"/>
      <c r="C75" s="24"/>
      <c r="D75" s="24"/>
      <c r="F75" s="24"/>
    </row>
    <row r="76" spans="2:6" s="1" customFormat="1" ht="21">
      <c r="B76" s="28"/>
      <c r="C76" s="24"/>
      <c r="D76" s="24"/>
      <c r="F76" s="24"/>
    </row>
    <row r="77" spans="2:6" s="1" customFormat="1" ht="21">
      <c r="B77" s="28"/>
      <c r="C77" s="24"/>
      <c r="D77" s="24"/>
      <c r="F77" s="24"/>
    </row>
    <row r="78" spans="2:6" s="1" customFormat="1" ht="21">
      <c r="B78" s="28"/>
      <c r="C78" s="24"/>
      <c r="D78" s="24"/>
      <c r="F78" s="24"/>
    </row>
    <row r="79" spans="2:6" s="1" customFormat="1" ht="21">
      <c r="B79" s="28"/>
      <c r="C79" s="24"/>
      <c r="D79" s="24"/>
      <c r="F79" s="24"/>
    </row>
    <row r="80" spans="2:6" s="1" customFormat="1" ht="21">
      <c r="B80" s="28"/>
      <c r="C80" s="24"/>
      <c r="D80" s="24"/>
      <c r="F80" s="24"/>
    </row>
    <row r="81" spans="2:6" s="1" customFormat="1" ht="21">
      <c r="B81" s="28"/>
      <c r="C81" s="24"/>
      <c r="D81" s="24"/>
      <c r="F81" s="24"/>
    </row>
    <row r="82" spans="2:6" s="1" customFormat="1" ht="21">
      <c r="B82" s="28"/>
      <c r="C82" s="24"/>
      <c r="D82" s="24"/>
      <c r="F82" s="24"/>
    </row>
    <row r="83" spans="2:6" s="1" customFormat="1" ht="21">
      <c r="B83" s="28"/>
      <c r="C83" s="24"/>
      <c r="D83" s="24"/>
      <c r="F83" s="24"/>
    </row>
    <row r="84" spans="2:6" s="1" customFormat="1" ht="21">
      <c r="B84" s="28"/>
      <c r="C84" s="24"/>
      <c r="D84" s="24"/>
      <c r="F84" s="24"/>
    </row>
    <row r="85" spans="2:6" s="1" customFormat="1" ht="21">
      <c r="B85" s="28"/>
      <c r="C85" s="24"/>
      <c r="D85" s="24"/>
      <c r="F85" s="24"/>
    </row>
    <row r="86" spans="2:6" s="1" customFormat="1" ht="21">
      <c r="B86" s="28"/>
      <c r="C86" s="24"/>
      <c r="D86" s="24"/>
      <c r="F86" s="24"/>
    </row>
    <row r="87" spans="2:6" s="1" customFormat="1" ht="21">
      <c r="B87" s="28"/>
      <c r="C87" s="24"/>
      <c r="D87" s="24"/>
      <c r="F87" s="24"/>
    </row>
    <row r="88" spans="2:6" s="1" customFormat="1" ht="21">
      <c r="B88" s="28"/>
      <c r="C88" s="24"/>
      <c r="D88" s="24"/>
      <c r="F88" s="24"/>
    </row>
    <row r="89" spans="2:6" s="1" customFormat="1" ht="21">
      <c r="B89" s="28"/>
      <c r="C89" s="24"/>
      <c r="D89" s="24"/>
      <c r="F89" s="24"/>
    </row>
    <row r="90" spans="2:6" s="1" customFormat="1" ht="21">
      <c r="B90" s="28"/>
      <c r="C90" s="24"/>
      <c r="D90" s="24"/>
      <c r="F90" s="24"/>
    </row>
    <row r="91" spans="2:6" s="1" customFormat="1" ht="21">
      <c r="B91" s="28"/>
      <c r="C91" s="24"/>
      <c r="D91" s="24"/>
      <c r="F91" s="24"/>
    </row>
    <row r="92" spans="2:6" s="1" customFormat="1" ht="21">
      <c r="B92" s="28"/>
      <c r="C92" s="24"/>
      <c r="D92" s="24"/>
      <c r="F92" s="24"/>
    </row>
    <row r="93" spans="2:6" s="1" customFormat="1" ht="21">
      <c r="B93" s="28"/>
      <c r="C93" s="24"/>
      <c r="D93" s="24"/>
      <c r="F93" s="24"/>
    </row>
    <row r="94" spans="2:6" s="1" customFormat="1" ht="21">
      <c r="B94" s="28"/>
      <c r="C94" s="24"/>
      <c r="D94" s="24"/>
      <c r="F94" s="24"/>
    </row>
    <row r="95" spans="2:6" s="1" customFormat="1" ht="21">
      <c r="B95" s="28"/>
      <c r="C95" s="24"/>
      <c r="D95" s="24"/>
      <c r="F95" s="24"/>
    </row>
    <row r="96" spans="2:6" s="1" customFormat="1" ht="21">
      <c r="B96" s="28"/>
      <c r="C96" s="24"/>
      <c r="D96" s="24"/>
      <c r="F96" s="24"/>
    </row>
    <row r="97" spans="2:6" s="1" customFormat="1" ht="21">
      <c r="B97" s="28"/>
      <c r="C97" s="24"/>
      <c r="D97" s="24"/>
      <c r="F97" s="24"/>
    </row>
    <row r="98" spans="2:6" s="1" customFormat="1" ht="21">
      <c r="B98" s="28"/>
      <c r="C98" s="24"/>
      <c r="D98" s="24"/>
      <c r="F98" s="24"/>
    </row>
    <row r="99" spans="2:6" s="1" customFormat="1" ht="21">
      <c r="B99" s="28"/>
      <c r="C99" s="24"/>
      <c r="D99" s="24"/>
      <c r="F99" s="24"/>
    </row>
    <row r="100" spans="2:6" s="1" customFormat="1" ht="21">
      <c r="B100" s="28"/>
      <c r="C100" s="24"/>
      <c r="D100" s="24"/>
      <c r="F100" s="24"/>
    </row>
    <row r="101" spans="2:6" s="1" customFormat="1" ht="21">
      <c r="B101" s="28"/>
      <c r="C101" s="24"/>
      <c r="D101" s="24"/>
      <c r="F101" s="24"/>
    </row>
    <row r="102" spans="2:6" s="1" customFormat="1" ht="21">
      <c r="B102" s="28"/>
      <c r="C102" s="24"/>
      <c r="D102" s="24"/>
      <c r="F102" s="24"/>
    </row>
    <row r="103" spans="2:6" s="1" customFormat="1" ht="21">
      <c r="B103" s="28"/>
      <c r="C103" s="24"/>
      <c r="D103" s="24"/>
      <c r="F103" s="24"/>
    </row>
    <row r="104" spans="2:6" s="1" customFormat="1" ht="21">
      <c r="B104" s="28"/>
      <c r="C104" s="24"/>
      <c r="D104" s="24"/>
      <c r="F104" s="24"/>
    </row>
    <row r="105" spans="2:6" s="1" customFormat="1" ht="21">
      <c r="B105" s="28"/>
      <c r="C105" s="24"/>
      <c r="D105" s="24"/>
      <c r="F105" s="24"/>
    </row>
    <row r="106" spans="2:6" s="1" customFormat="1" ht="21">
      <c r="B106" s="28"/>
      <c r="C106" s="24"/>
      <c r="D106" s="24"/>
      <c r="F106" s="24"/>
    </row>
    <row r="107" spans="2:6" s="1" customFormat="1" ht="21">
      <c r="B107" s="28"/>
      <c r="C107" s="24"/>
      <c r="D107" s="24"/>
      <c r="F107" s="24"/>
    </row>
    <row r="108" spans="2:6" s="1" customFormat="1" ht="21">
      <c r="B108" s="28"/>
      <c r="C108" s="24"/>
      <c r="D108" s="24"/>
      <c r="F108" s="24"/>
    </row>
    <row r="109" spans="2:6" s="1" customFormat="1" ht="21">
      <c r="B109" s="28"/>
      <c r="C109" s="24"/>
      <c r="D109" s="24"/>
      <c r="F109" s="24"/>
    </row>
    <row r="110" spans="2:6" s="1" customFormat="1" ht="21">
      <c r="B110" s="28"/>
      <c r="C110" s="24"/>
      <c r="D110" s="24"/>
      <c r="F110" s="24"/>
    </row>
    <row r="111" spans="2:6" s="1" customFormat="1" ht="21">
      <c r="B111" s="28"/>
      <c r="C111" s="24"/>
      <c r="D111" s="24"/>
      <c r="F111" s="24"/>
    </row>
    <row r="112" spans="2:6" s="1" customFormat="1" ht="21">
      <c r="B112" s="28"/>
      <c r="C112" s="24"/>
      <c r="D112" s="24"/>
      <c r="F112" s="24"/>
    </row>
    <row r="113" spans="2:6" s="1" customFormat="1" ht="21">
      <c r="B113" s="28"/>
      <c r="C113" s="24"/>
      <c r="D113" s="24"/>
      <c r="F113" s="24"/>
    </row>
    <row r="114" spans="2:6" s="1" customFormat="1" ht="21">
      <c r="B114" s="28"/>
      <c r="C114" s="24"/>
      <c r="D114" s="24"/>
      <c r="F114" s="24"/>
    </row>
    <row r="115" spans="2:6" s="1" customFormat="1" ht="21">
      <c r="B115" s="28"/>
      <c r="C115" s="24"/>
      <c r="D115" s="24"/>
      <c r="F115" s="24"/>
    </row>
    <row r="116" spans="2:6" s="1" customFormat="1" ht="21">
      <c r="B116" s="28"/>
      <c r="C116" s="24"/>
      <c r="D116" s="24"/>
      <c r="F116" s="48"/>
    </row>
    <row r="117" spans="2:6" s="1" customFormat="1" ht="21">
      <c r="B117" s="28"/>
      <c r="C117" s="24"/>
      <c r="D117" s="24"/>
      <c r="F117" s="48"/>
    </row>
    <row r="118" spans="2:6" s="1" customFormat="1" ht="21">
      <c r="B118" s="28"/>
      <c r="C118" s="24"/>
      <c r="D118" s="24"/>
      <c r="F118" s="48"/>
    </row>
    <row r="119" spans="2:6" s="1" customFormat="1" ht="21">
      <c r="B119" s="28"/>
      <c r="C119" s="24"/>
      <c r="D119" s="24"/>
      <c r="F119" s="48"/>
    </row>
    <row r="120" spans="2:6" s="1" customFormat="1" ht="21">
      <c r="B120" s="28"/>
      <c r="C120" s="24"/>
      <c r="D120" s="24"/>
      <c r="F120" s="48"/>
    </row>
    <row r="121" spans="2:6" s="1" customFormat="1" ht="21">
      <c r="B121" s="28"/>
      <c r="C121" s="24"/>
      <c r="D121" s="24"/>
      <c r="F121" s="48"/>
    </row>
    <row r="122" spans="2:6" s="1" customFormat="1" ht="21">
      <c r="B122" s="28"/>
      <c r="C122" s="24"/>
      <c r="D122" s="24"/>
      <c r="F122" s="48"/>
    </row>
    <row r="123" spans="2:6" s="1" customFormat="1" ht="21">
      <c r="B123" s="28"/>
      <c r="C123" s="24"/>
      <c r="D123" s="24"/>
      <c r="F123" s="48"/>
    </row>
    <row r="124" spans="2:6" s="1" customFormat="1" ht="21">
      <c r="B124" s="28"/>
      <c r="C124" s="24"/>
      <c r="D124" s="24"/>
      <c r="F124" s="48"/>
    </row>
    <row r="125" spans="2:6" s="1" customFormat="1" ht="21">
      <c r="B125" s="28"/>
      <c r="C125" s="24"/>
      <c r="D125" s="24"/>
      <c r="F125" s="48"/>
    </row>
    <row r="126" spans="2:6" s="1" customFormat="1" ht="21">
      <c r="B126" s="28"/>
      <c r="C126" s="24"/>
      <c r="D126" s="24"/>
      <c r="F126" s="48"/>
    </row>
    <row r="127" spans="2:6" s="1" customFormat="1" ht="21">
      <c r="B127" s="28"/>
      <c r="C127" s="24"/>
      <c r="D127" s="24"/>
      <c r="F127" s="48"/>
    </row>
    <row r="128" spans="2:6" s="1" customFormat="1" ht="21">
      <c r="B128" s="28"/>
      <c r="C128" s="24"/>
      <c r="D128" s="24"/>
      <c r="F128" s="48"/>
    </row>
    <row r="129" spans="2:6" s="1" customFormat="1" ht="21">
      <c r="B129" s="28"/>
      <c r="C129" s="24"/>
      <c r="D129" s="24"/>
      <c r="F129" s="48"/>
    </row>
    <row r="130" spans="2:6" s="1" customFormat="1" ht="21">
      <c r="B130" s="28"/>
      <c r="C130" s="24"/>
      <c r="D130" s="24"/>
      <c r="F130" s="48"/>
    </row>
    <row r="131" spans="2:6" s="1" customFormat="1" ht="21">
      <c r="B131" s="28"/>
      <c r="C131" s="24"/>
      <c r="D131" s="24"/>
      <c r="F131" s="48"/>
    </row>
    <row r="132" spans="2:6" s="1" customFormat="1" ht="21">
      <c r="B132" s="28"/>
      <c r="C132" s="24"/>
      <c r="D132" s="24"/>
      <c r="F132" s="48"/>
    </row>
    <row r="133" spans="2:6" s="1" customFormat="1" ht="21">
      <c r="B133" s="28"/>
      <c r="C133" s="24"/>
      <c r="D133" s="24"/>
      <c r="F133" s="48"/>
    </row>
    <row r="134" spans="2:6" s="1" customFormat="1" ht="21">
      <c r="B134" s="28"/>
      <c r="C134" s="24"/>
      <c r="D134" s="24"/>
      <c r="F134" s="48"/>
    </row>
    <row r="135" spans="2:6" s="1" customFormat="1" ht="21">
      <c r="B135" s="28"/>
      <c r="C135" s="24"/>
      <c r="D135" s="24"/>
      <c r="F135" s="48"/>
    </row>
    <row r="136" spans="2:6" s="1" customFormat="1" ht="21">
      <c r="B136" s="28"/>
      <c r="C136" s="24"/>
      <c r="D136" s="24"/>
      <c r="F136" s="48"/>
    </row>
    <row r="137" spans="2:6" s="1" customFormat="1" ht="21">
      <c r="B137" s="28"/>
      <c r="C137" s="24"/>
      <c r="D137" s="24"/>
      <c r="F137" s="48"/>
    </row>
    <row r="138" spans="1:6" s="3" customFormat="1" ht="23.25">
      <c r="A138" s="1"/>
      <c r="B138" s="28"/>
      <c r="C138" s="24"/>
      <c r="D138" s="24"/>
      <c r="E138" s="1"/>
      <c r="F138" s="48"/>
    </row>
    <row r="139" spans="1:6" s="3" customFormat="1" ht="23.25">
      <c r="A139" s="1"/>
      <c r="B139" s="28"/>
      <c r="C139" s="24"/>
      <c r="D139" s="24"/>
      <c r="E139" s="1"/>
      <c r="F139" s="48"/>
    </row>
    <row r="140" spans="1:6" s="3" customFormat="1" ht="23.25">
      <c r="A140" s="1"/>
      <c r="B140" s="28"/>
      <c r="C140" s="24"/>
      <c r="D140" s="24"/>
      <c r="E140" s="1"/>
      <c r="F140" s="48"/>
    </row>
    <row r="141" spans="1:6" s="3" customFormat="1" ht="23.25">
      <c r="A141" s="1"/>
      <c r="B141" s="28"/>
      <c r="C141" s="24"/>
      <c r="D141" s="24"/>
      <c r="E141" s="1"/>
      <c r="F141" s="48"/>
    </row>
    <row r="142" spans="1:6" s="3" customFormat="1" ht="23.25">
      <c r="A142" s="1"/>
      <c r="B142" s="28"/>
      <c r="C142" s="24"/>
      <c r="D142" s="24"/>
      <c r="E142" s="1"/>
      <c r="F142" s="48"/>
    </row>
    <row r="143" spans="1:6" s="3" customFormat="1" ht="23.25">
      <c r="A143" s="1"/>
      <c r="B143" s="28"/>
      <c r="C143" s="24"/>
      <c r="D143" s="24"/>
      <c r="E143" s="1"/>
      <c r="F143" s="48"/>
    </row>
    <row r="144" spans="1:6" s="3" customFormat="1" ht="23.25">
      <c r="A144" s="1"/>
      <c r="B144" s="28"/>
      <c r="C144" s="24"/>
      <c r="D144" s="24"/>
      <c r="E144" s="1"/>
      <c r="F144" s="48"/>
    </row>
    <row r="145" spans="1:6" s="3" customFormat="1" ht="23.25">
      <c r="A145" s="1"/>
      <c r="B145" s="28"/>
      <c r="C145" s="24"/>
      <c r="D145" s="24"/>
      <c r="E145" s="1"/>
      <c r="F145" s="48"/>
    </row>
    <row r="146" spans="1:6" s="3" customFormat="1" ht="23.25">
      <c r="A146" s="1"/>
      <c r="B146" s="28"/>
      <c r="C146" s="24"/>
      <c r="D146" s="24"/>
      <c r="E146" s="1"/>
      <c r="F146" s="48"/>
    </row>
    <row r="147" spans="1:6" s="3" customFormat="1" ht="23.25">
      <c r="A147" s="1"/>
      <c r="B147" s="28"/>
      <c r="C147" s="24"/>
      <c r="D147" s="24"/>
      <c r="E147" s="1"/>
      <c r="F147" s="48"/>
    </row>
    <row r="148" spans="1:6" s="3" customFormat="1" ht="23.25">
      <c r="A148" s="1"/>
      <c r="B148" s="28"/>
      <c r="C148" s="24"/>
      <c r="D148" s="24"/>
      <c r="E148" s="1"/>
      <c r="F148" s="48"/>
    </row>
    <row r="149" spans="1:6" s="3" customFormat="1" ht="23.25">
      <c r="A149" s="1"/>
      <c r="B149" s="28"/>
      <c r="C149" s="24"/>
      <c r="D149" s="24"/>
      <c r="E149" s="1"/>
      <c r="F149" s="48"/>
    </row>
    <row r="150" spans="1:6" s="3" customFormat="1" ht="23.25">
      <c r="A150" s="1"/>
      <c r="B150" s="28"/>
      <c r="C150" s="24"/>
      <c r="D150" s="24"/>
      <c r="E150" s="1"/>
      <c r="F150" s="48"/>
    </row>
    <row r="151" spans="1:6" s="3" customFormat="1" ht="23.25">
      <c r="A151" s="1"/>
      <c r="B151" s="28"/>
      <c r="C151" s="24"/>
      <c r="D151" s="24"/>
      <c r="E151" s="1"/>
      <c r="F151" s="48"/>
    </row>
    <row r="152" spans="1:6" s="3" customFormat="1" ht="23.25">
      <c r="A152" s="1"/>
      <c r="B152" s="28"/>
      <c r="C152" s="24"/>
      <c r="D152" s="24"/>
      <c r="E152" s="1"/>
      <c r="F152" s="48"/>
    </row>
    <row r="153" spans="1:6" s="3" customFormat="1" ht="23.25">
      <c r="A153" s="1"/>
      <c r="B153" s="28"/>
      <c r="C153" s="24"/>
      <c r="D153" s="24"/>
      <c r="E153" s="1"/>
      <c r="F153" s="48"/>
    </row>
    <row r="154" spans="1:6" s="3" customFormat="1" ht="23.25">
      <c r="A154" s="1"/>
      <c r="B154" s="28"/>
      <c r="C154" s="24"/>
      <c r="D154" s="24"/>
      <c r="E154" s="1"/>
      <c r="F154" s="48"/>
    </row>
    <row r="155" spans="1:6" s="3" customFormat="1" ht="23.25">
      <c r="A155" s="1"/>
      <c r="B155" s="28"/>
      <c r="C155" s="24"/>
      <c r="D155" s="24"/>
      <c r="E155" s="1"/>
      <c r="F155" s="48"/>
    </row>
    <row r="156" spans="1:6" s="3" customFormat="1" ht="23.25">
      <c r="A156" s="1"/>
      <c r="B156" s="28"/>
      <c r="C156" s="24"/>
      <c r="D156" s="24"/>
      <c r="E156" s="1"/>
      <c r="F156" s="48"/>
    </row>
    <row r="157" spans="1:6" s="3" customFormat="1" ht="23.25">
      <c r="A157" s="1"/>
      <c r="B157" s="28"/>
      <c r="C157" s="24"/>
      <c r="D157" s="24"/>
      <c r="E157" s="1"/>
      <c r="F157" s="48"/>
    </row>
    <row r="158" spans="1:6" s="3" customFormat="1" ht="23.25">
      <c r="A158" s="1"/>
      <c r="B158" s="28"/>
      <c r="C158" s="24"/>
      <c r="D158" s="24"/>
      <c r="E158" s="1"/>
      <c r="F158" s="48"/>
    </row>
    <row r="159" spans="1:6" s="3" customFormat="1" ht="23.25">
      <c r="A159" s="1"/>
      <c r="B159" s="28"/>
      <c r="C159" s="24"/>
      <c r="D159" s="24"/>
      <c r="E159" s="1"/>
      <c r="F159" s="48"/>
    </row>
    <row r="160" spans="1:6" s="3" customFormat="1" ht="23.25">
      <c r="A160" s="1"/>
      <c r="B160" s="28"/>
      <c r="C160" s="24"/>
      <c r="D160" s="24"/>
      <c r="E160" s="1"/>
      <c r="F160" s="48"/>
    </row>
    <row r="161" spans="1:6" s="3" customFormat="1" ht="23.25">
      <c r="A161" s="1"/>
      <c r="B161" s="28"/>
      <c r="C161" s="24"/>
      <c r="D161" s="24"/>
      <c r="E161" s="1"/>
      <c r="F161" s="48"/>
    </row>
    <row r="162" spans="1:6" s="3" customFormat="1" ht="23.25">
      <c r="A162" s="1"/>
      <c r="B162" s="28"/>
      <c r="C162" s="24"/>
      <c r="D162" s="24"/>
      <c r="E162" s="1"/>
      <c r="F162" s="48"/>
    </row>
    <row r="163" spans="1:6" s="3" customFormat="1" ht="23.25">
      <c r="A163" s="1"/>
      <c r="B163" s="28"/>
      <c r="C163" s="24"/>
      <c r="D163" s="24"/>
      <c r="E163" s="1"/>
      <c r="F163" s="48"/>
    </row>
    <row r="164" spans="1:6" s="3" customFormat="1" ht="23.25">
      <c r="A164" s="1"/>
      <c r="B164" s="28"/>
      <c r="C164" s="24"/>
      <c r="D164" s="24"/>
      <c r="E164" s="1"/>
      <c r="F164" s="48"/>
    </row>
    <row r="165" spans="1:6" s="3" customFormat="1" ht="23.25">
      <c r="A165" s="1"/>
      <c r="B165" s="28"/>
      <c r="C165" s="24"/>
      <c r="D165" s="24"/>
      <c r="E165" s="1"/>
      <c r="F165" s="48"/>
    </row>
    <row r="166" spans="1:6" s="3" customFormat="1" ht="23.25">
      <c r="A166" s="1"/>
      <c r="B166" s="28"/>
      <c r="C166" s="24"/>
      <c r="D166" s="24"/>
      <c r="E166" s="1"/>
      <c r="F166" s="48"/>
    </row>
    <row r="167" spans="1:6" s="3" customFormat="1" ht="23.25">
      <c r="A167" s="1"/>
      <c r="B167" s="28"/>
      <c r="C167" s="24"/>
      <c r="D167" s="24"/>
      <c r="E167" s="1"/>
      <c r="F167" s="48"/>
    </row>
    <row r="168" spans="1:6" s="3" customFormat="1" ht="23.25">
      <c r="A168" s="1"/>
      <c r="B168" s="28"/>
      <c r="C168" s="24"/>
      <c r="D168" s="24"/>
      <c r="E168" s="1"/>
      <c r="F168" s="48"/>
    </row>
    <row r="169" spans="1:6" s="3" customFormat="1" ht="23.25">
      <c r="A169" s="1"/>
      <c r="B169" s="28"/>
      <c r="C169" s="24"/>
      <c r="D169" s="24"/>
      <c r="E169" s="1"/>
      <c r="F169" s="48"/>
    </row>
    <row r="170" spans="1:6" s="3" customFormat="1" ht="23.25">
      <c r="A170" s="1"/>
      <c r="B170" s="28"/>
      <c r="C170" s="24"/>
      <c r="D170" s="24"/>
      <c r="E170" s="1"/>
      <c r="F170" s="48"/>
    </row>
    <row r="171" spans="1:6" s="3" customFormat="1" ht="23.25">
      <c r="A171" s="1"/>
      <c r="B171" s="28"/>
      <c r="C171" s="24"/>
      <c r="D171" s="24"/>
      <c r="E171" s="1"/>
      <c r="F171" s="48"/>
    </row>
    <row r="172" spans="1:6" s="3" customFormat="1" ht="23.25">
      <c r="A172" s="1"/>
      <c r="B172" s="28"/>
      <c r="C172" s="24"/>
      <c r="D172" s="24"/>
      <c r="E172" s="1"/>
      <c r="F172" s="48"/>
    </row>
    <row r="173" spans="1:6" s="3" customFormat="1" ht="23.25">
      <c r="A173" s="1"/>
      <c r="B173" s="28"/>
      <c r="C173" s="24"/>
      <c r="D173" s="24"/>
      <c r="E173" s="1"/>
      <c r="F173" s="48"/>
    </row>
    <row r="174" spans="1:6" s="3" customFormat="1" ht="23.25">
      <c r="A174" s="1"/>
      <c r="B174" s="28"/>
      <c r="C174" s="24"/>
      <c r="D174" s="24"/>
      <c r="E174" s="1"/>
      <c r="F174" s="48"/>
    </row>
    <row r="175" spans="1:6" s="3" customFormat="1" ht="23.25">
      <c r="A175" s="1"/>
      <c r="B175" s="28"/>
      <c r="C175" s="24"/>
      <c r="D175" s="24"/>
      <c r="E175" s="1"/>
      <c r="F175" s="48"/>
    </row>
    <row r="176" spans="1:6" s="3" customFormat="1" ht="23.25">
      <c r="A176" s="1"/>
      <c r="B176" s="28"/>
      <c r="C176" s="24"/>
      <c r="D176" s="24"/>
      <c r="E176" s="1"/>
      <c r="F176" s="48"/>
    </row>
    <row r="177" spans="1:6" s="3" customFormat="1" ht="23.25">
      <c r="A177" s="1"/>
      <c r="B177" s="28"/>
      <c r="C177" s="24"/>
      <c r="D177" s="24"/>
      <c r="E177" s="1"/>
      <c r="F177" s="48"/>
    </row>
    <row r="178" spans="1:6" s="3" customFormat="1" ht="23.25">
      <c r="A178" s="1"/>
      <c r="B178" s="28"/>
      <c r="C178" s="24"/>
      <c r="D178" s="24"/>
      <c r="E178" s="1"/>
      <c r="F178" s="48"/>
    </row>
    <row r="179" spans="1:6" s="3" customFormat="1" ht="23.25">
      <c r="A179" s="1"/>
      <c r="B179" s="28"/>
      <c r="C179" s="24"/>
      <c r="D179" s="24"/>
      <c r="E179" s="1"/>
      <c r="F179" s="48"/>
    </row>
    <row r="180" spans="1:6" s="3" customFormat="1" ht="23.25">
      <c r="A180" s="1"/>
      <c r="B180" s="28"/>
      <c r="C180" s="24"/>
      <c r="D180" s="24"/>
      <c r="E180" s="1"/>
      <c r="F180" s="48"/>
    </row>
    <row r="181" spans="1:6" s="3" customFormat="1" ht="23.25">
      <c r="A181" s="1"/>
      <c r="B181" s="28"/>
      <c r="C181" s="24"/>
      <c r="D181" s="24"/>
      <c r="E181" s="1"/>
      <c r="F181" s="48"/>
    </row>
    <row r="182" spans="1:6" s="3" customFormat="1" ht="23.25">
      <c r="A182" s="1"/>
      <c r="B182" s="28"/>
      <c r="C182" s="24"/>
      <c r="D182" s="24"/>
      <c r="E182" s="1"/>
      <c r="F182" s="48"/>
    </row>
    <row r="183" spans="1:6" s="3" customFormat="1" ht="23.25">
      <c r="A183" s="1"/>
      <c r="B183" s="28"/>
      <c r="C183" s="24"/>
      <c r="D183" s="24"/>
      <c r="E183" s="1"/>
      <c r="F183" s="48"/>
    </row>
    <row r="184" spans="1:6" s="3" customFormat="1" ht="23.25">
      <c r="A184" s="1"/>
      <c r="B184" s="28"/>
      <c r="C184" s="24"/>
      <c r="D184" s="24"/>
      <c r="E184" s="1"/>
      <c r="F184" s="48"/>
    </row>
    <row r="185" spans="1:6" s="3" customFormat="1" ht="23.25">
      <c r="A185" s="1"/>
      <c r="B185" s="28"/>
      <c r="C185" s="24"/>
      <c r="D185" s="24"/>
      <c r="E185" s="1"/>
      <c r="F185" s="48"/>
    </row>
    <row r="186" spans="1:6" s="3" customFormat="1" ht="23.25">
      <c r="A186" s="1"/>
      <c r="B186" s="28"/>
      <c r="C186" s="24"/>
      <c r="D186" s="24"/>
      <c r="E186" s="1"/>
      <c r="F186" s="48"/>
    </row>
    <row r="187" spans="1:6" s="3" customFormat="1" ht="23.25">
      <c r="A187" s="1"/>
      <c r="B187" s="28"/>
      <c r="C187" s="24"/>
      <c r="D187" s="24"/>
      <c r="E187" s="1"/>
      <c r="F187" s="48"/>
    </row>
    <row r="188" spans="1:6" s="3" customFormat="1" ht="23.25">
      <c r="A188" s="1"/>
      <c r="B188" s="28"/>
      <c r="C188" s="24"/>
      <c r="D188" s="24"/>
      <c r="E188" s="1"/>
      <c r="F188" s="48"/>
    </row>
    <row r="189" spans="1:6" s="3" customFormat="1" ht="23.25">
      <c r="A189" s="1"/>
      <c r="B189" s="28"/>
      <c r="C189" s="24"/>
      <c r="D189" s="24"/>
      <c r="E189" s="1"/>
      <c r="F189" s="48"/>
    </row>
    <row r="190" spans="1:6" s="3" customFormat="1" ht="23.25">
      <c r="A190" s="1"/>
      <c r="B190" s="28"/>
      <c r="C190" s="24"/>
      <c r="D190" s="24"/>
      <c r="E190" s="1"/>
      <c r="F190" s="48"/>
    </row>
    <row r="191" spans="1:6" s="3" customFormat="1" ht="23.25">
      <c r="A191" s="1"/>
      <c r="B191" s="28"/>
      <c r="C191" s="24"/>
      <c r="D191" s="24"/>
      <c r="E191" s="1"/>
      <c r="F191" s="48"/>
    </row>
    <row r="192" spans="1:6" s="3" customFormat="1" ht="23.25">
      <c r="A192" s="1"/>
      <c r="B192" s="28"/>
      <c r="C192" s="24"/>
      <c r="D192" s="24"/>
      <c r="E192" s="1"/>
      <c r="F192" s="48"/>
    </row>
    <row r="193" spans="1:6" s="3" customFormat="1" ht="23.25">
      <c r="A193" s="1"/>
      <c r="B193" s="28"/>
      <c r="C193" s="24"/>
      <c r="D193" s="24"/>
      <c r="E193" s="1"/>
      <c r="F193" s="48"/>
    </row>
    <row r="194" spans="1:6" s="3" customFormat="1" ht="23.25">
      <c r="A194" s="1"/>
      <c r="B194" s="28"/>
      <c r="C194" s="24"/>
      <c r="D194" s="24"/>
      <c r="E194" s="1"/>
      <c r="F194" s="48"/>
    </row>
    <row r="195" spans="1:6" s="3" customFormat="1" ht="23.25">
      <c r="A195" s="1"/>
      <c r="B195" s="28"/>
      <c r="C195" s="24"/>
      <c r="D195" s="24"/>
      <c r="E195" s="1"/>
      <c r="F195" s="48"/>
    </row>
    <row r="196" spans="1:6" s="3" customFormat="1" ht="23.25">
      <c r="A196" s="1"/>
      <c r="B196" s="28"/>
      <c r="C196" s="24"/>
      <c r="D196" s="24"/>
      <c r="E196" s="1"/>
      <c r="F196" s="48"/>
    </row>
    <row r="197" spans="1:6" s="3" customFormat="1" ht="23.25">
      <c r="A197" s="1"/>
      <c r="B197" s="28"/>
      <c r="C197" s="24"/>
      <c r="D197" s="24"/>
      <c r="E197" s="1"/>
      <c r="F197" s="48"/>
    </row>
    <row r="198" spans="1:6" s="3" customFormat="1" ht="23.25">
      <c r="A198" s="1"/>
      <c r="B198" s="28"/>
      <c r="C198" s="24"/>
      <c r="D198" s="24"/>
      <c r="E198" s="1"/>
      <c r="F198" s="48"/>
    </row>
    <row r="199" spans="1:6" s="3" customFormat="1" ht="23.25">
      <c r="A199" s="1"/>
      <c r="B199" s="28"/>
      <c r="C199" s="24"/>
      <c r="D199" s="24"/>
      <c r="E199" s="1"/>
      <c r="F199" s="48"/>
    </row>
    <row r="200" spans="1:6" s="3" customFormat="1" ht="23.25">
      <c r="A200" s="1"/>
      <c r="B200" s="28"/>
      <c r="C200" s="24"/>
      <c r="D200" s="24"/>
      <c r="E200" s="1"/>
      <c r="F200" s="48"/>
    </row>
    <row r="201" spans="1:6" s="3" customFormat="1" ht="23.25">
      <c r="A201" s="1"/>
      <c r="B201" s="28"/>
      <c r="C201" s="24"/>
      <c r="D201" s="24"/>
      <c r="E201" s="1"/>
      <c r="F201" s="48"/>
    </row>
    <row r="202" spans="1:6" s="3" customFormat="1" ht="23.25">
      <c r="A202" s="1"/>
      <c r="B202" s="28"/>
      <c r="C202" s="24"/>
      <c r="D202" s="24"/>
      <c r="E202" s="1"/>
      <c r="F202" s="48"/>
    </row>
    <row r="203" spans="1:6" s="3" customFormat="1" ht="23.25">
      <c r="A203" s="1"/>
      <c r="B203" s="28"/>
      <c r="C203" s="24"/>
      <c r="D203" s="24"/>
      <c r="E203" s="1"/>
      <c r="F203" s="48"/>
    </row>
    <row r="204" spans="1:6" s="3" customFormat="1" ht="23.25">
      <c r="A204" s="1"/>
      <c r="B204" s="28"/>
      <c r="C204" s="24"/>
      <c r="D204" s="24"/>
      <c r="E204" s="1"/>
      <c r="F204" s="48"/>
    </row>
    <row r="205" spans="1:6" s="3" customFormat="1" ht="23.25">
      <c r="A205" s="1"/>
      <c r="B205" s="28"/>
      <c r="C205" s="24"/>
      <c r="D205" s="24"/>
      <c r="E205" s="1"/>
      <c r="F205" s="48"/>
    </row>
    <row r="206" spans="1:6" s="3" customFormat="1" ht="23.25">
      <c r="A206" s="1"/>
      <c r="B206" s="28"/>
      <c r="C206" s="24"/>
      <c r="D206" s="24"/>
      <c r="E206" s="1"/>
      <c r="F206" s="48"/>
    </row>
    <row r="207" spans="1:6" s="3" customFormat="1" ht="23.25">
      <c r="A207" s="1"/>
      <c r="B207" s="28"/>
      <c r="C207" s="24"/>
      <c r="D207" s="24"/>
      <c r="E207" s="1"/>
      <c r="F207" s="48"/>
    </row>
    <row r="208" spans="1:6" s="3" customFormat="1" ht="23.25">
      <c r="A208" s="1"/>
      <c r="B208" s="28"/>
      <c r="C208" s="24"/>
      <c r="D208" s="24"/>
      <c r="E208" s="1"/>
      <c r="F208" s="48"/>
    </row>
    <row r="209" spans="1:6" s="3" customFormat="1" ht="23.25">
      <c r="A209" s="1"/>
      <c r="B209" s="28"/>
      <c r="C209" s="24"/>
      <c r="D209" s="24"/>
      <c r="E209" s="1"/>
      <c r="F209" s="48"/>
    </row>
    <row r="210" spans="1:6" s="3" customFormat="1" ht="23.25">
      <c r="A210" s="1"/>
      <c r="B210" s="28"/>
      <c r="C210" s="24"/>
      <c r="D210" s="24"/>
      <c r="E210" s="1"/>
      <c r="F210" s="48"/>
    </row>
    <row r="211" spans="1:6" s="3" customFormat="1" ht="23.25">
      <c r="A211" s="1"/>
      <c r="B211" s="28"/>
      <c r="C211" s="24"/>
      <c r="D211" s="24"/>
      <c r="E211" s="1"/>
      <c r="F211" s="48"/>
    </row>
    <row r="212" spans="1:6" s="3" customFormat="1" ht="23.25">
      <c r="A212" s="1"/>
      <c r="B212" s="28"/>
      <c r="C212" s="24"/>
      <c r="D212" s="24"/>
      <c r="E212" s="1"/>
      <c r="F212" s="48"/>
    </row>
    <row r="213" spans="1:6" s="3" customFormat="1" ht="23.25">
      <c r="A213" s="1"/>
      <c r="B213" s="28"/>
      <c r="C213" s="24"/>
      <c r="D213" s="24"/>
      <c r="E213" s="1"/>
      <c r="F213" s="48"/>
    </row>
    <row r="214" spans="1:6" s="3" customFormat="1" ht="23.25">
      <c r="A214" s="1"/>
      <c r="B214" s="28"/>
      <c r="C214" s="24"/>
      <c r="D214" s="24"/>
      <c r="E214" s="1"/>
      <c r="F214" s="48"/>
    </row>
    <row r="215" spans="1:6" s="3" customFormat="1" ht="23.25">
      <c r="A215" s="1"/>
      <c r="B215" s="28"/>
      <c r="C215" s="24"/>
      <c r="D215" s="24"/>
      <c r="E215" s="1"/>
      <c r="F215" s="48"/>
    </row>
    <row r="216" spans="1:6" s="3" customFormat="1" ht="23.25">
      <c r="A216" s="1"/>
      <c r="B216" s="28"/>
      <c r="C216" s="24"/>
      <c r="D216" s="24"/>
      <c r="E216" s="1"/>
      <c r="F216" s="48"/>
    </row>
    <row r="217" spans="1:6" s="3" customFormat="1" ht="23.25">
      <c r="A217" s="1"/>
      <c r="B217" s="28"/>
      <c r="C217" s="24"/>
      <c r="D217" s="24"/>
      <c r="E217" s="1"/>
      <c r="F217" s="48"/>
    </row>
    <row r="218" spans="1:6" s="3" customFormat="1" ht="23.25">
      <c r="A218" s="1"/>
      <c r="B218" s="28"/>
      <c r="C218" s="24"/>
      <c r="D218" s="24"/>
      <c r="E218" s="1"/>
      <c r="F218" s="48"/>
    </row>
    <row r="219" spans="1:6" s="3" customFormat="1" ht="23.25">
      <c r="A219" s="1"/>
      <c r="B219" s="28"/>
      <c r="C219" s="24"/>
      <c r="D219" s="24"/>
      <c r="E219" s="1"/>
      <c r="F219" s="48"/>
    </row>
    <row r="220" spans="1:6" s="3" customFormat="1" ht="23.25">
      <c r="A220" s="1"/>
      <c r="B220" s="28"/>
      <c r="C220" s="24"/>
      <c r="D220" s="24"/>
      <c r="E220" s="1"/>
      <c r="F220" s="48"/>
    </row>
    <row r="221" spans="1:6" s="3" customFormat="1" ht="23.25">
      <c r="A221" s="1"/>
      <c r="B221" s="28"/>
      <c r="C221" s="24"/>
      <c r="D221" s="24"/>
      <c r="E221" s="1"/>
      <c r="F221" s="48"/>
    </row>
    <row r="222" spans="1:6" s="3" customFormat="1" ht="23.25">
      <c r="A222" s="1"/>
      <c r="B222" s="28"/>
      <c r="C222" s="24"/>
      <c r="D222" s="24"/>
      <c r="E222" s="1"/>
      <c r="F222" s="48"/>
    </row>
    <row r="223" spans="1:6" s="3" customFormat="1" ht="23.25">
      <c r="A223" s="1"/>
      <c r="B223" s="28"/>
      <c r="C223" s="24"/>
      <c r="D223" s="24"/>
      <c r="E223" s="1"/>
      <c r="F223" s="48"/>
    </row>
    <row r="224" spans="1:6" s="3" customFormat="1" ht="23.25">
      <c r="A224" s="1"/>
      <c r="B224" s="28"/>
      <c r="C224" s="24"/>
      <c r="D224" s="24"/>
      <c r="E224" s="1"/>
      <c r="F224" s="48"/>
    </row>
    <row r="225" spans="1:6" s="3" customFormat="1" ht="23.25">
      <c r="A225" s="1"/>
      <c r="B225" s="28"/>
      <c r="C225" s="24"/>
      <c r="D225" s="24"/>
      <c r="E225" s="1"/>
      <c r="F225" s="48"/>
    </row>
    <row r="226" spans="1:6" s="3" customFormat="1" ht="23.25">
      <c r="A226" s="1"/>
      <c r="B226" s="28"/>
      <c r="C226" s="24"/>
      <c r="D226" s="24"/>
      <c r="E226" s="1"/>
      <c r="F226" s="48"/>
    </row>
    <row r="227" spans="1:6" s="3" customFormat="1" ht="23.25">
      <c r="A227" s="1"/>
      <c r="B227" s="28"/>
      <c r="C227" s="24"/>
      <c r="D227" s="24"/>
      <c r="E227" s="1"/>
      <c r="F227" s="48"/>
    </row>
    <row r="228" spans="1:6" s="3" customFormat="1" ht="23.25">
      <c r="A228" s="1"/>
      <c r="B228" s="28"/>
      <c r="C228" s="24"/>
      <c r="D228" s="24"/>
      <c r="E228" s="1"/>
      <c r="F228" s="48"/>
    </row>
    <row r="229" spans="1:6" s="3" customFormat="1" ht="23.25">
      <c r="A229" s="1"/>
      <c r="B229" s="28"/>
      <c r="C229" s="24"/>
      <c r="D229" s="24"/>
      <c r="E229" s="1"/>
      <c r="F229" s="48"/>
    </row>
    <row r="230" spans="1:6" s="3" customFormat="1" ht="23.25">
      <c r="A230" s="1"/>
      <c r="B230" s="28"/>
      <c r="C230" s="24"/>
      <c r="D230" s="24"/>
      <c r="E230" s="1"/>
      <c r="F230" s="48"/>
    </row>
    <row r="231" spans="1:6" s="3" customFormat="1" ht="23.25">
      <c r="A231" s="1"/>
      <c r="B231" s="28"/>
      <c r="C231" s="24"/>
      <c r="D231" s="24"/>
      <c r="E231" s="1"/>
      <c r="F231" s="48"/>
    </row>
    <row r="232" spans="1:6" s="3" customFormat="1" ht="23.25">
      <c r="A232" s="1"/>
      <c r="B232" s="28"/>
      <c r="C232" s="24"/>
      <c r="D232" s="24"/>
      <c r="E232" s="1"/>
      <c r="F232" s="48"/>
    </row>
    <row r="233" spans="1:6" s="3" customFormat="1" ht="23.25">
      <c r="A233" s="1"/>
      <c r="B233" s="28"/>
      <c r="C233" s="24"/>
      <c r="D233" s="24"/>
      <c r="E233" s="1"/>
      <c r="F233" s="48"/>
    </row>
    <row r="234" spans="1:6" s="3" customFormat="1" ht="23.25">
      <c r="A234" s="1"/>
      <c r="B234" s="28"/>
      <c r="C234" s="24"/>
      <c r="D234" s="24"/>
      <c r="E234" s="1"/>
      <c r="F234" s="48"/>
    </row>
    <row r="235" spans="1:6" s="3" customFormat="1" ht="23.25">
      <c r="A235" s="1"/>
      <c r="B235" s="28"/>
      <c r="C235" s="24"/>
      <c r="D235" s="24"/>
      <c r="E235" s="1"/>
      <c r="F235" s="48"/>
    </row>
    <row r="236" spans="1:6" s="3" customFormat="1" ht="23.25">
      <c r="A236" s="1"/>
      <c r="B236" s="28"/>
      <c r="C236" s="24"/>
      <c r="D236" s="24"/>
      <c r="E236" s="1"/>
      <c r="F236" s="48"/>
    </row>
    <row r="237" spans="1:6" s="3" customFormat="1" ht="23.25">
      <c r="A237" s="1"/>
      <c r="B237" s="28"/>
      <c r="C237" s="24"/>
      <c r="D237" s="24"/>
      <c r="E237" s="1"/>
      <c r="F237" s="48"/>
    </row>
    <row r="238" spans="1:6" s="3" customFormat="1" ht="23.25">
      <c r="A238" s="1"/>
      <c r="B238" s="28"/>
      <c r="C238" s="24"/>
      <c r="D238" s="24"/>
      <c r="E238" s="1"/>
      <c r="F238" s="48"/>
    </row>
    <row r="239" spans="1:6" s="3" customFormat="1" ht="23.25">
      <c r="A239" s="1"/>
      <c r="B239" s="28"/>
      <c r="C239" s="24"/>
      <c r="D239" s="24"/>
      <c r="E239" s="1"/>
      <c r="F239" s="48"/>
    </row>
    <row r="240" spans="1:6" s="3" customFormat="1" ht="23.25">
      <c r="A240" s="1"/>
      <c r="B240" s="28"/>
      <c r="C240" s="24"/>
      <c r="D240" s="24"/>
      <c r="E240" s="1"/>
      <c r="F240" s="48"/>
    </row>
    <row r="241" spans="1:6" s="3" customFormat="1" ht="23.25">
      <c r="A241" s="1"/>
      <c r="B241" s="28"/>
      <c r="C241" s="24"/>
      <c r="D241" s="24"/>
      <c r="E241" s="1"/>
      <c r="F241" s="48"/>
    </row>
    <row r="242" spans="1:6" s="3" customFormat="1" ht="23.25">
      <c r="A242" s="1"/>
      <c r="B242" s="28"/>
      <c r="C242" s="24"/>
      <c r="D242" s="24"/>
      <c r="E242" s="1"/>
      <c r="F242" s="48"/>
    </row>
    <row r="243" spans="1:6" s="3" customFormat="1" ht="23.25">
      <c r="A243" s="1"/>
      <c r="B243" s="28"/>
      <c r="C243" s="24"/>
      <c r="D243" s="24"/>
      <c r="E243" s="1"/>
      <c r="F243" s="48"/>
    </row>
    <row r="244" spans="1:6" s="3" customFormat="1" ht="23.25">
      <c r="A244" s="1"/>
      <c r="B244" s="28"/>
      <c r="C244" s="24"/>
      <c r="D244" s="24"/>
      <c r="E244" s="1"/>
      <c r="F244" s="48"/>
    </row>
    <row r="245" spans="1:6" s="3" customFormat="1" ht="23.25">
      <c r="A245" s="1"/>
      <c r="B245" s="28"/>
      <c r="C245" s="24"/>
      <c r="D245" s="24"/>
      <c r="E245" s="1"/>
      <c r="F245" s="48"/>
    </row>
    <row r="246" spans="1:6" s="3" customFormat="1" ht="23.25">
      <c r="A246" s="1"/>
      <c r="B246" s="28"/>
      <c r="C246" s="24"/>
      <c r="D246" s="24"/>
      <c r="E246" s="1"/>
      <c r="F246" s="48"/>
    </row>
    <row r="247" spans="1:6" s="3" customFormat="1" ht="23.25">
      <c r="A247" s="1"/>
      <c r="B247" s="28"/>
      <c r="C247" s="24"/>
      <c r="D247" s="24"/>
      <c r="E247" s="1"/>
      <c r="F247" s="48"/>
    </row>
    <row r="248" spans="1:6" s="3" customFormat="1" ht="23.25">
      <c r="A248" s="1"/>
      <c r="B248" s="28"/>
      <c r="C248" s="24"/>
      <c r="D248" s="24"/>
      <c r="E248" s="1"/>
      <c r="F248" s="48"/>
    </row>
    <row r="249" spans="1:6" s="3" customFormat="1" ht="23.25">
      <c r="A249" s="1"/>
      <c r="B249" s="28"/>
      <c r="C249" s="24"/>
      <c r="D249" s="24"/>
      <c r="E249" s="1"/>
      <c r="F249" s="48"/>
    </row>
    <row r="250" spans="1:6" s="3" customFormat="1" ht="23.25">
      <c r="A250" s="1"/>
      <c r="B250" s="28"/>
      <c r="C250" s="24"/>
      <c r="D250" s="24"/>
      <c r="E250" s="1"/>
      <c r="F250" s="48"/>
    </row>
    <row r="251" spans="1:6" s="3" customFormat="1" ht="23.25">
      <c r="A251" s="1"/>
      <c r="B251" s="28"/>
      <c r="C251" s="24"/>
      <c r="D251" s="24"/>
      <c r="E251" s="1"/>
      <c r="F251" s="48"/>
    </row>
    <row r="252" spans="1:6" s="3" customFormat="1" ht="23.25">
      <c r="A252" s="1"/>
      <c r="B252" s="28"/>
      <c r="C252" s="24"/>
      <c r="D252" s="24"/>
      <c r="E252" s="1"/>
      <c r="F252" s="48"/>
    </row>
    <row r="253" spans="1:6" s="3" customFormat="1" ht="23.25">
      <c r="A253" s="1"/>
      <c r="B253" s="28"/>
      <c r="C253" s="24"/>
      <c r="D253" s="24"/>
      <c r="E253" s="1"/>
      <c r="F253" s="48"/>
    </row>
    <row r="254" spans="1:6" s="3" customFormat="1" ht="23.25">
      <c r="A254" s="1"/>
      <c r="B254" s="28"/>
      <c r="C254" s="24"/>
      <c r="D254" s="24"/>
      <c r="E254" s="1"/>
      <c r="F254" s="48"/>
    </row>
    <row r="255" spans="1:6" s="3" customFormat="1" ht="23.25">
      <c r="A255" s="1"/>
      <c r="B255" s="28"/>
      <c r="C255" s="24"/>
      <c r="D255" s="24"/>
      <c r="E255" s="1"/>
      <c r="F255" s="48"/>
    </row>
    <row r="256" spans="1:6" s="3" customFormat="1" ht="23.25">
      <c r="A256" s="1"/>
      <c r="B256" s="28"/>
      <c r="C256" s="24"/>
      <c r="D256" s="24"/>
      <c r="E256" s="1"/>
      <c r="F256" s="48"/>
    </row>
    <row r="257" spans="1:6" s="3" customFormat="1" ht="23.25">
      <c r="A257" s="1"/>
      <c r="B257" s="28"/>
      <c r="C257" s="24"/>
      <c r="D257" s="24"/>
      <c r="E257" s="1"/>
      <c r="F257" s="48"/>
    </row>
    <row r="258" spans="1:6" s="3" customFormat="1" ht="23.25">
      <c r="A258" s="1"/>
      <c r="B258" s="28"/>
      <c r="C258" s="24"/>
      <c r="D258" s="24"/>
      <c r="E258" s="1"/>
      <c r="F258" s="48"/>
    </row>
    <row r="259" spans="1:6" s="3" customFormat="1" ht="23.25">
      <c r="A259" s="1"/>
      <c r="B259" s="28"/>
      <c r="C259" s="24"/>
      <c r="D259" s="24"/>
      <c r="E259" s="1"/>
      <c r="F259" s="48"/>
    </row>
    <row r="260" spans="1:6" s="3" customFormat="1" ht="23.25">
      <c r="A260" s="1"/>
      <c r="B260" s="28"/>
      <c r="C260" s="24"/>
      <c r="D260" s="24"/>
      <c r="E260" s="1"/>
      <c r="F260" s="48"/>
    </row>
    <row r="261" spans="1:6" s="3" customFormat="1" ht="23.25">
      <c r="A261" s="1"/>
      <c r="B261" s="28"/>
      <c r="C261" s="24"/>
      <c r="D261" s="24"/>
      <c r="E261" s="1"/>
      <c r="F261" s="48"/>
    </row>
    <row r="262" spans="1:6" s="3" customFormat="1" ht="23.25">
      <c r="A262" s="1"/>
      <c r="B262" s="28"/>
      <c r="C262" s="24"/>
      <c r="D262" s="24"/>
      <c r="E262" s="1"/>
      <c r="F262" s="48"/>
    </row>
    <row r="263" spans="1:6" s="3" customFormat="1" ht="23.25">
      <c r="A263" s="1"/>
      <c r="B263" s="28"/>
      <c r="C263" s="24"/>
      <c r="D263" s="24"/>
      <c r="E263" s="1"/>
      <c r="F263" s="48"/>
    </row>
    <row r="264" spans="1:6" s="3" customFormat="1" ht="23.25">
      <c r="A264" s="1"/>
      <c r="B264" s="28"/>
      <c r="C264" s="24"/>
      <c r="D264" s="24"/>
      <c r="E264" s="1"/>
      <c r="F264" s="48"/>
    </row>
    <row r="265" spans="1:6" s="3" customFormat="1" ht="23.25">
      <c r="A265" s="1"/>
      <c r="B265" s="28"/>
      <c r="C265" s="24"/>
      <c r="D265" s="24"/>
      <c r="E265" s="1"/>
      <c r="F265" s="48"/>
    </row>
    <row r="266" spans="1:6" s="3" customFormat="1" ht="23.25">
      <c r="A266" s="1"/>
      <c r="B266" s="28"/>
      <c r="C266" s="24"/>
      <c r="D266" s="24"/>
      <c r="E266" s="1"/>
      <c r="F266" s="48"/>
    </row>
    <row r="267" spans="1:6" s="3" customFormat="1" ht="23.25">
      <c r="A267" s="1"/>
      <c r="B267" s="28"/>
      <c r="C267" s="24"/>
      <c r="D267" s="24"/>
      <c r="E267" s="1"/>
      <c r="F267" s="48"/>
    </row>
    <row r="268" spans="1:6" s="3" customFormat="1" ht="23.25">
      <c r="A268" s="1"/>
      <c r="B268" s="28"/>
      <c r="C268" s="24"/>
      <c r="D268" s="24"/>
      <c r="E268" s="1"/>
      <c r="F268" s="48"/>
    </row>
    <row r="269" spans="1:6" s="3" customFormat="1" ht="23.25">
      <c r="A269" s="1"/>
      <c r="B269" s="28"/>
      <c r="C269" s="24"/>
      <c r="D269" s="24"/>
      <c r="E269" s="1"/>
      <c r="F269" s="48"/>
    </row>
    <row r="270" spans="1:6" s="3" customFormat="1" ht="23.25">
      <c r="A270" s="1"/>
      <c r="B270" s="28"/>
      <c r="C270" s="24"/>
      <c r="D270" s="24"/>
      <c r="E270" s="1"/>
      <c r="F270" s="48"/>
    </row>
    <row r="271" spans="1:6" s="3" customFormat="1" ht="23.25">
      <c r="A271" s="1"/>
      <c r="B271" s="28"/>
      <c r="C271" s="24"/>
      <c r="D271" s="24"/>
      <c r="E271" s="1"/>
      <c r="F271" s="48"/>
    </row>
    <row r="272" spans="1:6" s="3" customFormat="1" ht="23.25">
      <c r="A272" s="1"/>
      <c r="B272" s="28"/>
      <c r="C272" s="24"/>
      <c r="D272" s="24"/>
      <c r="E272" s="1"/>
      <c r="F272" s="48"/>
    </row>
    <row r="273" spans="1:6" s="3" customFormat="1" ht="23.25">
      <c r="A273" s="1"/>
      <c r="B273" s="28"/>
      <c r="C273" s="24"/>
      <c r="D273" s="24"/>
      <c r="E273" s="1"/>
      <c r="F273" s="48"/>
    </row>
    <row r="274" spans="1:6" s="3" customFormat="1" ht="23.25">
      <c r="A274" s="1"/>
      <c r="B274" s="28"/>
      <c r="C274" s="24"/>
      <c r="D274" s="24"/>
      <c r="E274" s="1"/>
      <c r="F274" s="48"/>
    </row>
    <row r="275" spans="1:6" s="3" customFormat="1" ht="23.25">
      <c r="A275" s="1"/>
      <c r="B275" s="28"/>
      <c r="C275" s="24"/>
      <c r="D275" s="24"/>
      <c r="E275" s="1"/>
      <c r="F275" s="48"/>
    </row>
    <row r="276" spans="1:6" s="3" customFormat="1" ht="23.25">
      <c r="A276" s="1"/>
      <c r="B276" s="28"/>
      <c r="C276" s="24"/>
      <c r="D276" s="24"/>
      <c r="E276" s="1"/>
      <c r="F276" s="48"/>
    </row>
    <row r="277" spans="1:6" s="3" customFormat="1" ht="23.25">
      <c r="A277" s="1"/>
      <c r="B277" s="28"/>
      <c r="C277" s="24"/>
      <c r="D277" s="24"/>
      <c r="E277" s="1"/>
      <c r="F277" s="48"/>
    </row>
    <row r="278" spans="1:6" s="3" customFormat="1" ht="23.25">
      <c r="A278" s="1"/>
      <c r="B278" s="28"/>
      <c r="C278" s="24"/>
      <c r="D278" s="24"/>
      <c r="E278" s="1"/>
      <c r="F278" s="48"/>
    </row>
    <row r="279" spans="1:6" s="3" customFormat="1" ht="23.25">
      <c r="A279" s="1"/>
      <c r="B279" s="28"/>
      <c r="C279" s="24"/>
      <c r="D279" s="24"/>
      <c r="E279" s="1"/>
      <c r="F279" s="48"/>
    </row>
    <row r="280" spans="1:6" s="3" customFormat="1" ht="23.25">
      <c r="A280" s="1"/>
      <c r="B280" s="28"/>
      <c r="C280" s="24"/>
      <c r="D280" s="24"/>
      <c r="E280" s="1"/>
      <c r="F280" s="48"/>
    </row>
    <row r="281" spans="1:6" s="3" customFormat="1" ht="23.25">
      <c r="A281" s="1"/>
      <c r="B281" s="28"/>
      <c r="C281" s="24"/>
      <c r="D281" s="24"/>
      <c r="E281" s="1"/>
      <c r="F281" s="48"/>
    </row>
    <row r="282" spans="1:6" s="3" customFormat="1" ht="23.25">
      <c r="A282" s="1"/>
      <c r="B282" s="28"/>
      <c r="C282" s="24"/>
      <c r="D282" s="24"/>
      <c r="E282" s="1"/>
      <c r="F282" s="48"/>
    </row>
    <row r="283" spans="1:6" s="3" customFormat="1" ht="23.25">
      <c r="A283" s="1"/>
      <c r="B283" s="28"/>
      <c r="C283" s="24"/>
      <c r="D283" s="24"/>
      <c r="E283" s="1"/>
      <c r="F283" s="48"/>
    </row>
    <row r="284" spans="1:6" s="3" customFormat="1" ht="23.25">
      <c r="A284" s="1"/>
      <c r="B284" s="28"/>
      <c r="C284" s="24"/>
      <c r="D284" s="24"/>
      <c r="E284" s="1"/>
      <c r="F284" s="48"/>
    </row>
    <row r="285" spans="1:6" s="3" customFormat="1" ht="23.25">
      <c r="A285" s="1"/>
      <c r="B285" s="28"/>
      <c r="C285" s="24"/>
      <c r="D285" s="24"/>
      <c r="E285" s="1"/>
      <c r="F285" s="48"/>
    </row>
    <row r="286" spans="1:6" s="3" customFormat="1" ht="23.25">
      <c r="A286" s="1"/>
      <c r="B286" s="28"/>
      <c r="C286" s="24"/>
      <c r="D286" s="24"/>
      <c r="E286" s="1"/>
      <c r="F286" s="48"/>
    </row>
    <row r="287" spans="1:6" s="3" customFormat="1" ht="23.25">
      <c r="A287" s="1"/>
      <c r="B287" s="28"/>
      <c r="C287" s="24"/>
      <c r="D287" s="24"/>
      <c r="E287" s="1"/>
      <c r="F287" s="48"/>
    </row>
    <row r="288" spans="1:6" s="3" customFormat="1" ht="23.25">
      <c r="A288" s="1"/>
      <c r="B288" s="28"/>
      <c r="C288" s="24"/>
      <c r="D288" s="24"/>
      <c r="E288" s="1"/>
      <c r="F288" s="48"/>
    </row>
    <row r="289" spans="1:6" s="3" customFormat="1" ht="23.25">
      <c r="A289" s="1"/>
      <c r="B289" s="28"/>
      <c r="C289" s="24"/>
      <c r="D289" s="24"/>
      <c r="E289" s="1"/>
      <c r="F289" s="48"/>
    </row>
    <row r="290" spans="1:6" s="3" customFormat="1" ht="23.25">
      <c r="A290" s="1"/>
      <c r="B290" s="28"/>
      <c r="C290" s="24"/>
      <c r="D290" s="24"/>
      <c r="E290" s="1"/>
      <c r="F290" s="48"/>
    </row>
    <row r="291" spans="1:6" s="3" customFormat="1" ht="23.25">
      <c r="A291" s="1"/>
      <c r="B291" s="28"/>
      <c r="C291" s="24"/>
      <c r="D291" s="24"/>
      <c r="E291" s="1"/>
      <c r="F291" s="48"/>
    </row>
    <row r="292" spans="1:6" s="3" customFormat="1" ht="23.25">
      <c r="A292" s="1"/>
      <c r="B292" s="28"/>
      <c r="C292" s="24"/>
      <c r="D292" s="24"/>
      <c r="E292" s="1"/>
      <c r="F292" s="48"/>
    </row>
    <row r="293" spans="1:6" s="3" customFormat="1" ht="23.25">
      <c r="A293" s="1"/>
      <c r="B293" s="28"/>
      <c r="C293" s="24"/>
      <c r="D293" s="24"/>
      <c r="E293" s="1"/>
      <c r="F293" s="48"/>
    </row>
    <row r="294" spans="1:6" s="3" customFormat="1" ht="23.25">
      <c r="A294" s="1"/>
      <c r="B294" s="28"/>
      <c r="C294" s="24"/>
      <c r="D294" s="24"/>
      <c r="E294" s="1"/>
      <c r="F294" s="48"/>
    </row>
    <row r="295" spans="1:6" s="3" customFormat="1" ht="23.25">
      <c r="A295" s="1"/>
      <c r="B295" s="28"/>
      <c r="C295" s="24"/>
      <c r="D295" s="24"/>
      <c r="E295" s="1"/>
      <c r="F295" s="48"/>
    </row>
    <row r="296" spans="1:6" s="3" customFormat="1" ht="23.25">
      <c r="A296" s="1"/>
      <c r="B296" s="28"/>
      <c r="C296" s="24"/>
      <c r="D296" s="24"/>
      <c r="E296" s="1"/>
      <c r="F296" s="48"/>
    </row>
    <row r="297" spans="1:6" s="3" customFormat="1" ht="23.25">
      <c r="A297" s="1"/>
      <c r="B297" s="28"/>
      <c r="C297" s="24"/>
      <c r="D297" s="24"/>
      <c r="E297" s="1"/>
      <c r="F297" s="48"/>
    </row>
    <row r="298" spans="1:6" s="3" customFormat="1" ht="23.25">
      <c r="A298" s="1"/>
      <c r="B298" s="28"/>
      <c r="C298" s="24"/>
      <c r="D298" s="24"/>
      <c r="E298" s="1"/>
      <c r="F298" s="48"/>
    </row>
    <row r="299" spans="1:6" s="3" customFormat="1" ht="23.25">
      <c r="A299" s="1"/>
      <c r="B299" s="28"/>
      <c r="C299" s="24"/>
      <c r="D299" s="24"/>
      <c r="E299" s="1"/>
      <c r="F299" s="48"/>
    </row>
    <row r="300" spans="1:6" s="3" customFormat="1" ht="23.25">
      <c r="A300" s="1"/>
      <c r="B300" s="28"/>
      <c r="C300" s="24"/>
      <c r="D300" s="24"/>
      <c r="E300" s="1"/>
      <c r="F300" s="48"/>
    </row>
    <row r="301" spans="1:6" s="3" customFormat="1" ht="23.25">
      <c r="A301" s="1"/>
      <c r="B301" s="28"/>
      <c r="C301" s="24"/>
      <c r="D301" s="24"/>
      <c r="E301" s="1"/>
      <c r="F301" s="48"/>
    </row>
    <row r="302" spans="1:6" s="3" customFormat="1" ht="23.25">
      <c r="A302" s="1"/>
      <c r="B302" s="28"/>
      <c r="C302" s="24"/>
      <c r="D302" s="24"/>
      <c r="E302" s="1"/>
      <c r="F302" s="48"/>
    </row>
    <row r="303" spans="1:6" s="3" customFormat="1" ht="23.25">
      <c r="A303" s="1"/>
      <c r="B303" s="28"/>
      <c r="C303" s="24"/>
      <c r="D303" s="24"/>
      <c r="E303" s="1"/>
      <c r="F303" s="48"/>
    </row>
    <row r="304" spans="1:6" s="3" customFormat="1" ht="23.25">
      <c r="A304" s="1"/>
      <c r="B304" s="28"/>
      <c r="C304" s="24"/>
      <c r="D304" s="24"/>
      <c r="E304" s="1"/>
      <c r="F304" s="48"/>
    </row>
    <row r="305" spans="1:6" s="3" customFormat="1" ht="23.25">
      <c r="A305" s="1"/>
      <c r="B305" s="28"/>
      <c r="C305" s="24"/>
      <c r="D305" s="24"/>
      <c r="E305" s="1"/>
      <c r="F305" s="48"/>
    </row>
    <row r="306" spans="1:6" s="3" customFormat="1" ht="23.25">
      <c r="A306" s="1"/>
      <c r="B306" s="28"/>
      <c r="C306" s="24"/>
      <c r="D306" s="24"/>
      <c r="E306" s="1"/>
      <c r="F306" s="48"/>
    </row>
    <row r="307" spans="1:6" s="3" customFormat="1" ht="23.25">
      <c r="A307" s="1"/>
      <c r="B307" s="28"/>
      <c r="C307" s="24"/>
      <c r="D307" s="24"/>
      <c r="E307" s="1"/>
      <c r="F307" s="48"/>
    </row>
    <row r="308" spans="1:6" s="3" customFormat="1" ht="23.25">
      <c r="A308" s="1"/>
      <c r="B308" s="28"/>
      <c r="C308" s="24"/>
      <c r="D308" s="24"/>
      <c r="E308" s="1"/>
      <c r="F308" s="48"/>
    </row>
    <row r="309" spans="1:6" s="3" customFormat="1" ht="23.25">
      <c r="A309" s="1"/>
      <c r="B309" s="28"/>
      <c r="C309" s="24"/>
      <c r="D309" s="24"/>
      <c r="E309" s="1"/>
      <c r="F309" s="48"/>
    </row>
    <row r="310" spans="1:6" s="3" customFormat="1" ht="23.25">
      <c r="A310" s="1"/>
      <c r="B310" s="28"/>
      <c r="C310" s="24"/>
      <c r="D310" s="24"/>
      <c r="E310" s="1"/>
      <c r="F310" s="48"/>
    </row>
    <row r="311" spans="1:6" s="3" customFormat="1" ht="23.25">
      <c r="A311" s="1"/>
      <c r="B311" s="28"/>
      <c r="C311" s="24"/>
      <c r="D311" s="24"/>
      <c r="E311" s="1"/>
      <c r="F311" s="48"/>
    </row>
    <row r="312" spans="1:6" s="3" customFormat="1" ht="23.25">
      <c r="A312" s="1"/>
      <c r="B312" s="28"/>
      <c r="C312" s="24"/>
      <c r="D312" s="24"/>
      <c r="E312" s="1"/>
      <c r="F312" s="48"/>
    </row>
    <row r="313" spans="1:6" s="3" customFormat="1" ht="23.25">
      <c r="A313" s="1"/>
      <c r="B313" s="28"/>
      <c r="C313" s="24"/>
      <c r="D313" s="24"/>
      <c r="E313" s="1"/>
      <c r="F313" s="48"/>
    </row>
    <row r="314" spans="1:6" s="3" customFormat="1" ht="23.25">
      <c r="A314" s="1"/>
      <c r="B314" s="28"/>
      <c r="C314" s="24"/>
      <c r="D314" s="24"/>
      <c r="E314" s="1"/>
      <c r="F314" s="48"/>
    </row>
    <row r="315" spans="1:6" s="3" customFormat="1" ht="23.25">
      <c r="A315" s="1"/>
      <c r="B315" s="28"/>
      <c r="C315" s="24"/>
      <c r="D315" s="24"/>
      <c r="E315" s="1"/>
      <c r="F315" s="48"/>
    </row>
    <row r="316" spans="1:6" s="3" customFormat="1" ht="23.25">
      <c r="A316" s="1"/>
      <c r="B316" s="28"/>
      <c r="C316" s="24"/>
      <c r="D316" s="24"/>
      <c r="E316" s="1"/>
      <c r="F316" s="48"/>
    </row>
    <row r="317" spans="1:6" s="3" customFormat="1" ht="23.25">
      <c r="A317" s="1"/>
      <c r="B317" s="28"/>
      <c r="C317" s="24"/>
      <c r="D317" s="24"/>
      <c r="E317" s="1"/>
      <c r="F317" s="48"/>
    </row>
    <row r="318" spans="1:6" s="3" customFormat="1" ht="23.25">
      <c r="A318" s="1"/>
      <c r="B318" s="28"/>
      <c r="C318" s="24"/>
      <c r="D318" s="24"/>
      <c r="E318" s="1"/>
      <c r="F318" s="48"/>
    </row>
    <row r="319" spans="1:6" s="3" customFormat="1" ht="23.25">
      <c r="A319" s="1"/>
      <c r="B319" s="28"/>
      <c r="C319" s="24"/>
      <c r="D319" s="24"/>
      <c r="E319" s="1"/>
      <c r="F319" s="48"/>
    </row>
    <row r="320" spans="1:6" s="3" customFormat="1" ht="23.25">
      <c r="A320" s="1"/>
      <c r="B320" s="28"/>
      <c r="C320" s="24"/>
      <c r="D320" s="24"/>
      <c r="E320" s="1"/>
      <c r="F320" s="48"/>
    </row>
    <row r="321" spans="1:6" s="3" customFormat="1" ht="23.25">
      <c r="A321" s="1"/>
      <c r="B321" s="28"/>
      <c r="C321" s="24"/>
      <c r="D321" s="24"/>
      <c r="E321" s="1"/>
      <c r="F321" s="48"/>
    </row>
    <row r="322" spans="1:6" s="3" customFormat="1" ht="23.25">
      <c r="A322" s="1"/>
      <c r="B322" s="28"/>
      <c r="C322" s="24"/>
      <c r="D322" s="24"/>
      <c r="E322" s="1"/>
      <c r="F322" s="48"/>
    </row>
    <row r="323" spans="1:6" s="3" customFormat="1" ht="23.25">
      <c r="A323" s="1"/>
      <c r="B323" s="28"/>
      <c r="C323" s="24"/>
      <c r="D323" s="24"/>
      <c r="E323" s="1"/>
      <c r="F323" s="48"/>
    </row>
    <row r="324" spans="1:6" s="3" customFormat="1" ht="23.25">
      <c r="A324" s="1"/>
      <c r="B324" s="28"/>
      <c r="C324" s="24"/>
      <c r="D324" s="24"/>
      <c r="E324" s="1"/>
      <c r="F324" s="48"/>
    </row>
    <row r="325" spans="1:6" s="3" customFormat="1" ht="23.25">
      <c r="A325" s="1"/>
      <c r="B325" s="28"/>
      <c r="C325" s="24"/>
      <c r="D325" s="24"/>
      <c r="E325" s="1"/>
      <c r="F325" s="48"/>
    </row>
    <row r="326" spans="1:6" s="3" customFormat="1" ht="23.25">
      <c r="A326" s="1"/>
      <c r="B326" s="28"/>
      <c r="C326" s="24"/>
      <c r="D326" s="24"/>
      <c r="E326" s="1"/>
      <c r="F326" s="48"/>
    </row>
    <row r="327" spans="1:6" s="3" customFormat="1" ht="23.25">
      <c r="A327" s="1"/>
      <c r="B327" s="28"/>
      <c r="C327" s="24"/>
      <c r="D327" s="24"/>
      <c r="E327" s="1"/>
      <c r="F327" s="48"/>
    </row>
    <row r="328" spans="1:6" s="3" customFormat="1" ht="23.25">
      <c r="A328" s="1"/>
      <c r="B328" s="28"/>
      <c r="C328" s="24"/>
      <c r="D328" s="24"/>
      <c r="E328" s="1"/>
      <c r="F328" s="48"/>
    </row>
    <row r="329" spans="1:6" s="3" customFormat="1" ht="23.25">
      <c r="A329" s="1"/>
      <c r="B329" s="28"/>
      <c r="C329" s="24"/>
      <c r="D329" s="24"/>
      <c r="E329" s="1"/>
      <c r="F329" s="48"/>
    </row>
    <row r="330" spans="1:6" s="3" customFormat="1" ht="23.25">
      <c r="A330" s="1"/>
      <c r="B330" s="28"/>
      <c r="C330" s="24"/>
      <c r="D330" s="24"/>
      <c r="E330" s="1"/>
      <c r="F330" s="48"/>
    </row>
    <row r="331" spans="1:6" s="3" customFormat="1" ht="23.25">
      <c r="A331" s="1"/>
      <c r="B331" s="28"/>
      <c r="C331" s="24"/>
      <c r="D331" s="24"/>
      <c r="E331" s="1"/>
      <c r="F331" s="48"/>
    </row>
    <row r="332" spans="1:6" s="3" customFormat="1" ht="23.25">
      <c r="A332" s="1"/>
      <c r="B332" s="28"/>
      <c r="C332" s="24"/>
      <c r="D332" s="24"/>
      <c r="E332" s="1"/>
      <c r="F332" s="48"/>
    </row>
    <row r="333" spans="1:6" s="3" customFormat="1" ht="23.25">
      <c r="A333" s="1"/>
      <c r="B333" s="28"/>
      <c r="C333" s="24"/>
      <c r="D333" s="24"/>
      <c r="E333" s="1"/>
      <c r="F333" s="48"/>
    </row>
    <row r="334" spans="1:6" s="3" customFormat="1" ht="23.25">
      <c r="A334" s="1"/>
      <c r="B334" s="28"/>
      <c r="C334" s="24"/>
      <c r="D334" s="24"/>
      <c r="E334" s="1"/>
      <c r="F334" s="48"/>
    </row>
    <row r="335" spans="1:6" s="3" customFormat="1" ht="23.25">
      <c r="A335" s="1"/>
      <c r="B335" s="28"/>
      <c r="C335" s="24"/>
      <c r="D335" s="24"/>
      <c r="E335" s="1"/>
      <c r="F335" s="48"/>
    </row>
    <row r="336" spans="1:6" s="3" customFormat="1" ht="23.25">
      <c r="A336" s="1"/>
      <c r="B336" s="28"/>
      <c r="C336" s="24"/>
      <c r="D336" s="24"/>
      <c r="E336" s="1"/>
      <c r="F336" s="48"/>
    </row>
    <row r="337" spans="1:6" s="3" customFormat="1" ht="23.25">
      <c r="A337" s="1"/>
      <c r="B337" s="28"/>
      <c r="C337" s="24"/>
      <c r="D337" s="24"/>
      <c r="E337" s="1"/>
      <c r="F337" s="48"/>
    </row>
    <row r="338" spans="1:6" s="3" customFormat="1" ht="23.25">
      <c r="A338" s="1"/>
      <c r="B338" s="28"/>
      <c r="C338" s="24"/>
      <c r="D338" s="24"/>
      <c r="E338" s="1"/>
      <c r="F338" s="48"/>
    </row>
    <row r="339" spans="1:6" s="3" customFormat="1" ht="23.25">
      <c r="A339" s="1"/>
      <c r="B339" s="28"/>
      <c r="C339" s="24"/>
      <c r="D339" s="24"/>
      <c r="E339" s="1"/>
      <c r="F339" s="48"/>
    </row>
    <row r="340" spans="1:6" s="3" customFormat="1" ht="23.25">
      <c r="A340" s="1"/>
      <c r="B340" s="28"/>
      <c r="C340" s="24"/>
      <c r="D340" s="24"/>
      <c r="E340" s="1"/>
      <c r="F340" s="48"/>
    </row>
    <row r="341" spans="1:6" s="3" customFormat="1" ht="23.25">
      <c r="A341" s="1"/>
      <c r="B341" s="28"/>
      <c r="C341" s="24"/>
      <c r="D341" s="24"/>
      <c r="E341" s="1"/>
      <c r="F341" s="48"/>
    </row>
    <row r="342" spans="1:6" s="3" customFormat="1" ht="23.25">
      <c r="A342" s="1"/>
      <c r="B342" s="28"/>
      <c r="C342" s="24"/>
      <c r="D342" s="24"/>
      <c r="E342" s="1"/>
      <c r="F342" s="48"/>
    </row>
    <row r="343" spans="1:6" s="3" customFormat="1" ht="23.25">
      <c r="A343" s="1"/>
      <c r="B343" s="28"/>
      <c r="C343" s="24"/>
      <c r="D343" s="24"/>
      <c r="E343" s="1"/>
      <c r="F343" s="48"/>
    </row>
    <row r="344" spans="1:6" s="3" customFormat="1" ht="23.25">
      <c r="A344" s="1"/>
      <c r="B344" s="28"/>
      <c r="C344" s="24"/>
      <c r="D344" s="24"/>
      <c r="E344" s="1"/>
      <c r="F344" s="48"/>
    </row>
    <row r="345" spans="1:6" s="3" customFormat="1" ht="23.25">
      <c r="A345" s="1"/>
      <c r="B345" s="28"/>
      <c r="C345" s="24"/>
      <c r="D345" s="24"/>
      <c r="E345" s="1"/>
      <c r="F345" s="48"/>
    </row>
    <row r="346" spans="1:6" s="3" customFormat="1" ht="23.25">
      <c r="A346" s="1"/>
      <c r="B346" s="28"/>
      <c r="C346" s="24"/>
      <c r="D346" s="24"/>
      <c r="E346" s="1"/>
      <c r="F346" s="48"/>
    </row>
    <row r="347" spans="1:6" s="3" customFormat="1" ht="23.25">
      <c r="A347" s="1"/>
      <c r="B347" s="28"/>
      <c r="C347" s="24"/>
      <c r="D347" s="24"/>
      <c r="E347" s="1"/>
      <c r="F347" s="48"/>
    </row>
    <row r="348" spans="1:6" s="3" customFormat="1" ht="23.25">
      <c r="A348" s="1"/>
      <c r="B348" s="28"/>
      <c r="C348" s="24"/>
      <c r="D348" s="24"/>
      <c r="E348" s="1"/>
      <c r="F348" s="48"/>
    </row>
    <row r="349" spans="1:6" s="3" customFormat="1" ht="23.25">
      <c r="A349" s="1"/>
      <c r="B349" s="28"/>
      <c r="C349" s="24"/>
      <c r="D349" s="24"/>
      <c r="E349" s="1"/>
      <c r="F349" s="48"/>
    </row>
    <row r="350" spans="1:6" s="3" customFormat="1" ht="23.25">
      <c r="A350" s="1"/>
      <c r="B350" s="28"/>
      <c r="C350" s="24"/>
      <c r="D350" s="24"/>
      <c r="E350" s="1"/>
      <c r="F350" s="48"/>
    </row>
    <row r="351" spans="1:6" s="3" customFormat="1" ht="23.25">
      <c r="A351" s="1"/>
      <c r="B351" s="28"/>
      <c r="C351" s="24"/>
      <c r="D351" s="24"/>
      <c r="E351" s="1"/>
      <c r="F351" s="48"/>
    </row>
    <row r="352" spans="1:6" s="3" customFormat="1" ht="23.25">
      <c r="A352" s="1"/>
      <c r="B352" s="28"/>
      <c r="C352" s="24"/>
      <c r="D352" s="24"/>
      <c r="E352" s="1"/>
      <c r="F352" s="48"/>
    </row>
    <row r="353" spans="1:6" s="3" customFormat="1" ht="23.25">
      <c r="A353" s="1"/>
      <c r="B353" s="28"/>
      <c r="C353" s="24"/>
      <c r="D353" s="24"/>
      <c r="E353" s="1"/>
      <c r="F353" s="48"/>
    </row>
  </sheetData>
  <sheetProtection/>
  <mergeCells count="26">
    <mergeCell ref="E4:E5"/>
    <mergeCell ref="A4:A5"/>
    <mergeCell ref="A69:F69"/>
    <mergeCell ref="A68:F68"/>
    <mergeCell ref="A70:F70"/>
    <mergeCell ref="A1:E1"/>
    <mergeCell ref="A2:E2"/>
    <mergeCell ref="A3:E3"/>
    <mergeCell ref="B4:B5"/>
    <mergeCell ref="C4:C5"/>
    <mergeCell ref="A67:F67"/>
    <mergeCell ref="D4:D5"/>
    <mergeCell ref="A40:E40"/>
    <mergeCell ref="A41:E41"/>
    <mergeCell ref="A42:E42"/>
    <mergeCell ref="A43:A44"/>
    <mergeCell ref="B43:B44"/>
    <mergeCell ref="C43:C44"/>
    <mergeCell ref="D43:D44"/>
    <mergeCell ref="E43:E44"/>
    <mergeCell ref="A45:B45"/>
    <mergeCell ref="A32:B32"/>
    <mergeCell ref="A36:F36"/>
    <mergeCell ref="A37:F37"/>
    <mergeCell ref="A38:F38"/>
    <mergeCell ref="A39:F39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5"/>
  <sheetViews>
    <sheetView zoomScale="150" zoomScaleNormal="150" zoomScalePageLayoutView="0" workbookViewId="0" topLeftCell="A1">
      <selection activeCell="D8" sqref="D8"/>
    </sheetView>
  </sheetViews>
  <sheetFormatPr defaultColWidth="9.140625" defaultRowHeight="21.75"/>
  <cols>
    <col min="1" max="1" width="40.140625" style="5" customWidth="1"/>
    <col min="2" max="2" width="13.8515625" style="26" customWidth="1"/>
    <col min="3" max="3" width="14.00390625" style="26" customWidth="1"/>
    <col min="4" max="4" width="13.57421875" style="26" customWidth="1"/>
  </cols>
  <sheetData>
    <row r="1" spans="1:4" s="50" customFormat="1" ht="21">
      <c r="A1" s="285" t="s">
        <v>83</v>
      </c>
      <c r="B1" s="285"/>
      <c r="C1" s="285"/>
      <c r="D1" s="285"/>
    </row>
    <row r="2" spans="1:4" s="50" customFormat="1" ht="21">
      <c r="A2" s="285" t="s">
        <v>90</v>
      </c>
      <c r="B2" s="285"/>
      <c r="C2" s="285"/>
      <c r="D2" s="285"/>
    </row>
    <row r="3" spans="1:4" s="50" customFormat="1" ht="21">
      <c r="A3" s="51" t="s">
        <v>91</v>
      </c>
      <c r="B3" s="99" t="s">
        <v>92</v>
      </c>
      <c r="C3" s="100" t="s">
        <v>93</v>
      </c>
      <c r="D3" s="101" t="s">
        <v>94</v>
      </c>
    </row>
    <row r="4" spans="1:4" s="50" customFormat="1" ht="21">
      <c r="A4" s="50" t="s">
        <v>49</v>
      </c>
      <c r="B4" s="102">
        <v>3241.34</v>
      </c>
      <c r="C4" s="102">
        <v>3607.78</v>
      </c>
      <c r="D4" s="102">
        <v>3241.34</v>
      </c>
    </row>
    <row r="5" spans="1:4" s="50" customFormat="1" ht="21">
      <c r="A5" s="50" t="s">
        <v>15</v>
      </c>
      <c r="B5" s="102">
        <v>59200</v>
      </c>
      <c r="C5" s="102">
        <v>58450</v>
      </c>
      <c r="D5" s="103">
        <v>1533984</v>
      </c>
    </row>
    <row r="6" spans="1:4" s="50" customFormat="1" ht="21">
      <c r="A6" s="50" t="s">
        <v>16</v>
      </c>
      <c r="B6" s="102">
        <v>1465.85</v>
      </c>
      <c r="C6" s="102">
        <v>13883.75</v>
      </c>
      <c r="D6" s="103">
        <v>1465.85</v>
      </c>
    </row>
    <row r="7" spans="1:4" s="50" customFormat="1" ht="21">
      <c r="A7" s="50" t="s">
        <v>17</v>
      </c>
      <c r="B7" s="102">
        <v>1759.02</v>
      </c>
      <c r="C7" s="102">
        <v>16660.5</v>
      </c>
      <c r="D7" s="103">
        <v>1759.02</v>
      </c>
    </row>
    <row r="8" spans="1:4" s="50" customFormat="1" ht="21">
      <c r="A8" s="50" t="s">
        <v>50</v>
      </c>
      <c r="B8" s="102">
        <v>101000</v>
      </c>
      <c r="C8" s="102">
        <v>300000</v>
      </c>
      <c r="D8" s="103">
        <v>207998.62</v>
      </c>
    </row>
    <row r="9" spans="1:4" s="50" customFormat="1" ht="21">
      <c r="A9" s="50" t="s">
        <v>202</v>
      </c>
      <c r="B9" s="102">
        <v>0</v>
      </c>
      <c r="C9" s="102">
        <v>0</v>
      </c>
      <c r="D9" s="103">
        <v>45000</v>
      </c>
    </row>
    <row r="10" spans="1:4" s="50" customFormat="1" ht="21">
      <c r="A10" s="50" t="s">
        <v>201</v>
      </c>
      <c r="B10" s="102">
        <v>0</v>
      </c>
      <c r="C10" s="102">
        <v>0</v>
      </c>
      <c r="D10" s="103">
        <v>5500</v>
      </c>
    </row>
    <row r="11" spans="1:4" s="51" customFormat="1" ht="21.75" thickBot="1">
      <c r="A11" s="104" t="s">
        <v>18</v>
      </c>
      <c r="B11" s="105">
        <f>SUM(B4:B10)</f>
        <v>166666.21</v>
      </c>
      <c r="C11" s="105">
        <f>SUM(C4:C10)</f>
        <v>392602.03</v>
      </c>
      <c r="D11" s="105">
        <f>SUM(D4:D10)</f>
        <v>1798948.83</v>
      </c>
    </row>
    <row r="12" spans="1:4" s="50" customFormat="1" ht="21.75" thickTop="1">
      <c r="A12" s="51" t="s">
        <v>126</v>
      </c>
      <c r="B12" s="106"/>
      <c r="C12" s="106"/>
      <c r="D12" s="106"/>
    </row>
    <row r="13" spans="1:4" s="50" customFormat="1" ht="21">
      <c r="A13" s="51" t="s">
        <v>112</v>
      </c>
      <c r="B13" s="99" t="s">
        <v>92</v>
      </c>
      <c r="C13" s="100" t="s">
        <v>93</v>
      </c>
      <c r="D13" s="101" t="s">
        <v>94</v>
      </c>
    </row>
    <row r="14" spans="1:4" s="50" customFormat="1" ht="21">
      <c r="A14" s="50" t="s">
        <v>127</v>
      </c>
      <c r="B14" s="116">
        <v>0</v>
      </c>
      <c r="C14" s="109">
        <v>0</v>
      </c>
      <c r="D14" s="117">
        <v>121179</v>
      </c>
    </row>
    <row r="15" spans="1:4" s="50" customFormat="1" ht="21">
      <c r="A15" s="50" t="s">
        <v>175</v>
      </c>
      <c r="B15" s="107">
        <v>0</v>
      </c>
      <c r="C15" s="107">
        <v>0</v>
      </c>
      <c r="D15" s="107">
        <v>327713</v>
      </c>
    </row>
    <row r="16" spans="1:4" s="51" customFormat="1" ht="21.75" thickBot="1">
      <c r="A16" s="104" t="s">
        <v>18</v>
      </c>
      <c r="B16" s="105">
        <v>0</v>
      </c>
      <c r="C16" s="105">
        <f>SUM(C14:C15)</f>
        <v>0</v>
      </c>
      <c r="D16" s="105">
        <f>SUM(D14:D15)</f>
        <v>448892</v>
      </c>
    </row>
    <row r="17" spans="1:4" s="50" customFormat="1" ht="21.75" thickTop="1">
      <c r="A17" s="51" t="s">
        <v>128</v>
      </c>
      <c r="B17" s="106"/>
      <c r="C17" s="106"/>
      <c r="D17" s="106"/>
    </row>
    <row r="18" spans="1:4" s="50" customFormat="1" ht="21">
      <c r="A18" s="51" t="s">
        <v>112</v>
      </c>
      <c r="B18" s="99" t="s">
        <v>92</v>
      </c>
      <c r="C18" s="100" t="s">
        <v>93</v>
      </c>
      <c r="D18" s="101" t="s">
        <v>94</v>
      </c>
    </row>
    <row r="19" spans="1:4" s="50" customFormat="1" ht="21">
      <c r="A19" s="50" t="s">
        <v>176</v>
      </c>
      <c r="B19" s="107">
        <v>0</v>
      </c>
      <c r="C19" s="107">
        <v>0</v>
      </c>
      <c r="D19" s="107">
        <v>2925</v>
      </c>
    </row>
    <row r="20" spans="1:4" s="50" customFormat="1" ht="21">
      <c r="A20" s="50" t="s">
        <v>9</v>
      </c>
      <c r="B20" s="107">
        <v>0</v>
      </c>
      <c r="C20" s="107">
        <v>0</v>
      </c>
      <c r="D20" s="107">
        <v>0</v>
      </c>
    </row>
    <row r="21" spans="1:4" s="50" customFormat="1" ht="21">
      <c r="A21" s="50" t="s">
        <v>13</v>
      </c>
      <c r="B21" s="171">
        <v>0</v>
      </c>
      <c r="C21" s="171">
        <v>0</v>
      </c>
      <c r="D21" s="171">
        <v>100000</v>
      </c>
    </row>
    <row r="22" spans="1:4" s="50" customFormat="1" ht="21.75" thickBot="1">
      <c r="A22" s="104" t="s">
        <v>18</v>
      </c>
      <c r="B22" s="105">
        <f>SUM(B19:B20)</f>
        <v>0</v>
      </c>
      <c r="C22" s="105">
        <v>0</v>
      </c>
      <c r="D22" s="105">
        <f>SUM(D19:D21)</f>
        <v>102925</v>
      </c>
    </row>
    <row r="23" spans="1:4" s="50" customFormat="1" ht="21.75" thickTop="1">
      <c r="A23" s="51" t="s">
        <v>130</v>
      </c>
      <c r="B23" s="108"/>
      <c r="C23" s="106"/>
      <c r="D23" s="106"/>
    </row>
    <row r="24" spans="1:4" s="50" customFormat="1" ht="21">
      <c r="A24" s="51" t="s">
        <v>131</v>
      </c>
      <c r="B24" s="99" t="s">
        <v>92</v>
      </c>
      <c r="C24" s="100" t="s">
        <v>93</v>
      </c>
      <c r="D24" s="101" t="s">
        <v>94</v>
      </c>
    </row>
    <row r="25" spans="1:4" s="50" customFormat="1" ht="21">
      <c r="A25" s="50" t="s">
        <v>133</v>
      </c>
      <c r="B25" s="109">
        <v>1700</v>
      </c>
      <c r="C25" s="107">
        <v>594000</v>
      </c>
      <c r="D25" s="107">
        <v>1224000</v>
      </c>
    </row>
    <row r="26" spans="1:4" s="50" customFormat="1" ht="21">
      <c r="A26" s="50" t="s">
        <v>134</v>
      </c>
      <c r="B26" s="109">
        <v>0</v>
      </c>
      <c r="C26" s="107">
        <v>72500</v>
      </c>
      <c r="D26" s="107">
        <v>149500</v>
      </c>
    </row>
    <row r="27" spans="1:4" s="50" customFormat="1" ht="21">
      <c r="A27" s="50" t="s">
        <v>135</v>
      </c>
      <c r="B27" s="109">
        <v>0</v>
      </c>
      <c r="C27" s="107">
        <v>0</v>
      </c>
      <c r="D27" s="107">
        <v>0</v>
      </c>
    </row>
    <row r="28" spans="1:4" s="50" customFormat="1" ht="21">
      <c r="A28" s="50" t="s">
        <v>136</v>
      </c>
      <c r="B28" s="109">
        <v>0</v>
      </c>
      <c r="C28" s="107">
        <v>0</v>
      </c>
      <c r="D28" s="107">
        <v>0</v>
      </c>
    </row>
    <row r="29" spans="1:4" s="50" customFormat="1" ht="21">
      <c r="A29" s="50" t="s">
        <v>164</v>
      </c>
      <c r="B29" s="109">
        <v>0</v>
      </c>
      <c r="C29" s="107">
        <v>0</v>
      </c>
      <c r="D29" s="107">
        <v>0</v>
      </c>
    </row>
    <row r="30" spans="1:4" s="50" customFormat="1" ht="21">
      <c r="A30" s="50" t="s">
        <v>174</v>
      </c>
      <c r="B30" s="109">
        <v>0</v>
      </c>
      <c r="C30" s="107">
        <v>0</v>
      </c>
      <c r="D30" s="107">
        <v>0</v>
      </c>
    </row>
    <row r="31" spans="1:4" s="50" customFormat="1" ht="21">
      <c r="A31" s="50" t="s">
        <v>173</v>
      </c>
      <c r="B31" s="107">
        <v>0</v>
      </c>
      <c r="C31" s="107">
        <v>0</v>
      </c>
      <c r="D31" s="107">
        <v>0</v>
      </c>
    </row>
    <row r="32" spans="1:4" s="50" customFormat="1" ht="21.75" thickBot="1">
      <c r="A32" s="104" t="s">
        <v>18</v>
      </c>
      <c r="B32" s="105">
        <f>SUM(B25:B31)</f>
        <v>1700</v>
      </c>
      <c r="C32" s="105">
        <f>SUM(C25:C31)</f>
        <v>666500</v>
      </c>
      <c r="D32" s="105">
        <f>SUM(D25:D31)</f>
        <v>1373500</v>
      </c>
    </row>
    <row r="33" spans="1:4" s="50" customFormat="1" ht="21.75" thickTop="1">
      <c r="A33" s="104"/>
      <c r="B33" s="110"/>
      <c r="C33" s="110"/>
      <c r="D33" s="110"/>
    </row>
    <row r="34" spans="1:4" s="50" customFormat="1" ht="21">
      <c r="A34" s="104"/>
      <c r="B34" s="110"/>
      <c r="C34" s="110"/>
      <c r="D34" s="110"/>
    </row>
    <row r="35" spans="1:6" s="20" customFormat="1" ht="21.75">
      <c r="A35" s="275" t="s">
        <v>298</v>
      </c>
      <c r="B35" s="275"/>
      <c r="C35" s="275"/>
      <c r="D35" s="275"/>
      <c r="E35" s="275"/>
      <c r="F35" s="225"/>
    </row>
    <row r="36" spans="1:6" s="20" customFormat="1" ht="21.75">
      <c r="A36" s="284" t="s">
        <v>300</v>
      </c>
      <c r="B36" s="284"/>
      <c r="C36" s="284"/>
      <c r="D36" s="284"/>
      <c r="E36" s="284"/>
      <c r="F36" s="226"/>
    </row>
    <row r="37" spans="1:6" s="20" customFormat="1" ht="21.75">
      <c r="A37" s="270" t="s">
        <v>297</v>
      </c>
      <c r="B37" s="270"/>
      <c r="C37" s="270"/>
      <c r="D37" s="270"/>
      <c r="E37" s="270"/>
      <c r="F37" s="52"/>
    </row>
    <row r="38" spans="1:6" s="20" customFormat="1" ht="21.75">
      <c r="A38" s="53"/>
      <c r="B38" s="53"/>
      <c r="C38" s="53"/>
      <c r="D38" s="53"/>
      <c r="E38" s="53"/>
      <c r="F38" s="52"/>
    </row>
    <row r="39" spans="1:6" s="20" customFormat="1" ht="21.75">
      <c r="A39" s="285" t="s">
        <v>83</v>
      </c>
      <c r="B39" s="285"/>
      <c r="C39" s="285"/>
      <c r="D39" s="285"/>
      <c r="E39" s="53"/>
      <c r="F39" s="53"/>
    </row>
    <row r="40" spans="1:6" s="20" customFormat="1" ht="21.75">
      <c r="A40" s="285" t="s">
        <v>90</v>
      </c>
      <c r="B40" s="285"/>
      <c r="C40" s="285"/>
      <c r="D40" s="285"/>
      <c r="E40" s="53"/>
      <c r="F40" s="53"/>
    </row>
    <row r="41" spans="1:4" s="20" customFormat="1" ht="21.75">
      <c r="A41" s="51" t="s">
        <v>137</v>
      </c>
      <c r="B41" s="108"/>
      <c r="C41" s="111"/>
      <c r="D41" s="111"/>
    </row>
    <row r="42" spans="1:4" s="20" customFormat="1" ht="21.75">
      <c r="A42" s="51" t="s">
        <v>131</v>
      </c>
      <c r="B42" s="99" t="s">
        <v>92</v>
      </c>
      <c r="C42" s="100" t="s">
        <v>93</v>
      </c>
      <c r="D42" s="101" t="s">
        <v>94</v>
      </c>
    </row>
    <row r="43" spans="1:4" s="20" customFormat="1" ht="21.75">
      <c r="A43" s="50" t="s">
        <v>133</v>
      </c>
      <c r="B43" s="109">
        <v>0</v>
      </c>
      <c r="C43" s="109">
        <v>0</v>
      </c>
      <c r="D43" s="107">
        <v>0</v>
      </c>
    </row>
    <row r="44" spans="1:4" s="20" customFormat="1" ht="21.75">
      <c r="A44" s="50" t="s">
        <v>134</v>
      </c>
      <c r="B44" s="109">
        <v>0</v>
      </c>
      <c r="C44" s="109">
        <v>0</v>
      </c>
      <c r="D44" s="107">
        <v>0</v>
      </c>
    </row>
    <row r="45" spans="1:4" s="20" customFormat="1" ht="21.75">
      <c r="A45" s="50" t="s">
        <v>203</v>
      </c>
      <c r="B45" s="109">
        <v>0</v>
      </c>
      <c r="C45" s="109">
        <v>48070</v>
      </c>
      <c r="D45" s="109">
        <v>206380</v>
      </c>
    </row>
    <row r="46" spans="1:4" s="20" customFormat="1" ht="21.75">
      <c r="A46" s="50" t="s">
        <v>204</v>
      </c>
      <c r="B46" s="109">
        <v>0</v>
      </c>
      <c r="C46" s="109">
        <v>14930</v>
      </c>
      <c r="D46" s="109">
        <v>63620</v>
      </c>
    </row>
    <row r="47" spans="1:4" s="20" customFormat="1" ht="21.75">
      <c r="A47" s="50" t="s">
        <v>136</v>
      </c>
      <c r="B47" s="109">
        <v>0</v>
      </c>
      <c r="C47" s="109">
        <v>2520</v>
      </c>
      <c r="D47" s="109">
        <v>5040</v>
      </c>
    </row>
    <row r="48" spans="1:4" s="20" customFormat="1" ht="21.75">
      <c r="A48" s="50" t="s">
        <v>253</v>
      </c>
      <c r="B48" s="107">
        <v>0</v>
      </c>
      <c r="C48" s="107">
        <v>0</v>
      </c>
      <c r="D48" s="107">
        <v>0</v>
      </c>
    </row>
    <row r="49" spans="1:4" s="51" customFormat="1" ht="21.75" thickBot="1">
      <c r="A49" s="104" t="s">
        <v>18</v>
      </c>
      <c r="B49" s="105">
        <f>SUM(B43:B48)</f>
        <v>0</v>
      </c>
      <c r="C49" s="105">
        <f>SUM(C43:C48)</f>
        <v>65520</v>
      </c>
      <c r="D49" s="105">
        <f>SUM(D43:D48)</f>
        <v>275040</v>
      </c>
    </row>
    <row r="50" spans="2:4" s="20" customFormat="1" ht="22.5" thickTop="1">
      <c r="B50" s="111"/>
      <c r="C50" s="111"/>
      <c r="D50" s="111"/>
    </row>
    <row r="51" spans="2:4" s="20" customFormat="1" ht="21.75">
      <c r="B51" s="111"/>
      <c r="C51" s="111"/>
      <c r="D51" s="111"/>
    </row>
    <row r="52" spans="2:4" s="20" customFormat="1" ht="21.75">
      <c r="B52" s="111"/>
      <c r="C52" s="111"/>
      <c r="D52" s="111"/>
    </row>
    <row r="53" spans="2:4" s="20" customFormat="1" ht="21.75">
      <c r="B53" s="111"/>
      <c r="C53" s="111"/>
      <c r="D53" s="111"/>
    </row>
    <row r="54" spans="2:4" s="20" customFormat="1" ht="21.75">
      <c r="B54" s="111"/>
      <c r="C54" s="111"/>
      <c r="D54" s="111"/>
    </row>
    <row r="55" spans="2:4" s="20" customFormat="1" ht="21.75">
      <c r="B55" s="111"/>
      <c r="C55" s="111"/>
      <c r="D55" s="111"/>
    </row>
    <row r="56" spans="2:4" s="20" customFormat="1" ht="21.75">
      <c r="B56" s="111"/>
      <c r="C56" s="111"/>
      <c r="D56" s="111"/>
    </row>
    <row r="57" spans="2:4" s="20" customFormat="1" ht="21.75">
      <c r="B57" s="111"/>
      <c r="C57" s="111"/>
      <c r="D57" s="111"/>
    </row>
    <row r="58" spans="2:4" s="20" customFormat="1" ht="21.75">
      <c r="B58" s="111"/>
      <c r="C58" s="111"/>
      <c r="D58" s="111"/>
    </row>
    <row r="59" spans="2:4" s="20" customFormat="1" ht="21.75">
      <c r="B59" s="111"/>
      <c r="C59" s="111"/>
      <c r="D59" s="111"/>
    </row>
    <row r="60" spans="1:6" ht="24">
      <c r="A60" s="2"/>
      <c r="B60" s="112"/>
      <c r="C60" s="112"/>
      <c r="D60" s="112"/>
      <c r="E60" s="20"/>
      <c r="F60" s="20"/>
    </row>
    <row r="61" spans="1:6" ht="21.75">
      <c r="A61" s="275" t="s">
        <v>298</v>
      </c>
      <c r="B61" s="275"/>
      <c r="C61" s="275"/>
      <c r="D61" s="275"/>
      <c r="E61" s="275"/>
      <c r="F61" s="225"/>
    </row>
    <row r="62" spans="1:6" ht="21.75">
      <c r="A62" s="284" t="s">
        <v>300</v>
      </c>
      <c r="B62" s="284"/>
      <c r="C62" s="284"/>
      <c r="D62" s="284"/>
      <c r="E62" s="284"/>
      <c r="F62" s="226"/>
    </row>
    <row r="63" spans="1:6" ht="21.75">
      <c r="A63" s="270" t="s">
        <v>297</v>
      </c>
      <c r="B63" s="270"/>
      <c r="C63" s="270"/>
      <c r="D63" s="270"/>
      <c r="E63" s="270"/>
      <c r="F63" s="52"/>
    </row>
    <row r="64" spans="1:6" ht="24">
      <c r="A64" s="2"/>
      <c r="B64" s="112"/>
      <c r="C64" s="112"/>
      <c r="D64" s="112"/>
      <c r="E64" s="20"/>
      <c r="F64" s="20"/>
    </row>
    <row r="65" spans="1:6" ht="24">
      <c r="A65" s="2"/>
      <c r="B65" s="112"/>
      <c r="C65" s="112"/>
      <c r="D65" s="112"/>
      <c r="E65" s="20"/>
      <c r="F65" s="20"/>
    </row>
  </sheetData>
  <sheetProtection/>
  <mergeCells count="10">
    <mergeCell ref="A37:E37"/>
    <mergeCell ref="A63:E63"/>
    <mergeCell ref="A62:E62"/>
    <mergeCell ref="A40:D40"/>
    <mergeCell ref="A1:D1"/>
    <mergeCell ref="A2:D2"/>
    <mergeCell ref="A39:D39"/>
    <mergeCell ref="A36:E36"/>
    <mergeCell ref="A35:E35"/>
    <mergeCell ref="A61:E61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2"/>
  <sheetViews>
    <sheetView zoomScale="150" zoomScaleNormal="150" zoomScalePageLayoutView="0" workbookViewId="0" topLeftCell="A1">
      <selection activeCell="C7" sqref="C7"/>
    </sheetView>
  </sheetViews>
  <sheetFormatPr defaultColWidth="9.140625" defaultRowHeight="21.75"/>
  <cols>
    <col min="1" max="1" width="17.28125" style="21" customWidth="1"/>
    <col min="2" max="2" width="18.00390625" style="21" customWidth="1"/>
    <col min="3" max="3" width="41.7109375" style="21" customWidth="1"/>
    <col min="4" max="4" width="8.421875" style="21" customWidth="1"/>
    <col min="5" max="5" width="17.28125" style="21" customWidth="1"/>
    <col min="8" max="8" width="15.57421875" style="0" customWidth="1"/>
  </cols>
  <sheetData>
    <row r="1" spans="1:5" s="1" customFormat="1" ht="21">
      <c r="A1" s="268" t="s">
        <v>75</v>
      </c>
      <c r="B1" s="268"/>
      <c r="C1" s="268"/>
      <c r="D1" s="268"/>
      <c r="E1" s="268"/>
    </row>
    <row r="2" spans="1:5" s="1" customFormat="1" ht="21">
      <c r="A2" s="286" t="s">
        <v>205</v>
      </c>
      <c r="B2" s="286"/>
      <c r="C2" s="286"/>
      <c r="D2" s="286"/>
      <c r="E2" s="286"/>
    </row>
    <row r="3" spans="1:5" s="1" customFormat="1" ht="21">
      <c r="A3" s="268" t="s">
        <v>22</v>
      </c>
      <c r="B3" s="268"/>
      <c r="C3" s="268"/>
      <c r="D3" s="268"/>
      <c r="E3" s="268"/>
    </row>
    <row r="4" spans="1:5" s="1" customFormat="1" ht="21.75" thickBot="1">
      <c r="A4" s="287" t="s">
        <v>286</v>
      </c>
      <c r="B4" s="287"/>
      <c r="C4" s="287"/>
      <c r="D4" s="287"/>
      <c r="E4" s="287"/>
    </row>
    <row r="5" spans="1:5" s="1" customFormat="1" ht="21.75" thickTop="1">
      <c r="A5" s="288" t="s">
        <v>23</v>
      </c>
      <c r="B5" s="289"/>
      <c r="C5" s="118"/>
      <c r="D5" s="118" t="s">
        <v>25</v>
      </c>
      <c r="E5" s="119" t="s">
        <v>24</v>
      </c>
    </row>
    <row r="6" spans="1:5" s="1" customFormat="1" ht="21">
      <c r="A6" s="120" t="s">
        <v>27</v>
      </c>
      <c r="B6" s="120" t="s">
        <v>29</v>
      </c>
      <c r="C6" s="118" t="s">
        <v>30</v>
      </c>
      <c r="D6" s="118" t="s">
        <v>26</v>
      </c>
      <c r="E6" s="120" t="s">
        <v>29</v>
      </c>
    </row>
    <row r="7" spans="1:5" s="1" customFormat="1" ht="21.75" thickBot="1">
      <c r="A7" s="121" t="s">
        <v>28</v>
      </c>
      <c r="B7" s="121" t="s">
        <v>28</v>
      </c>
      <c r="C7" s="121"/>
      <c r="D7" s="121"/>
      <c r="E7" s="121" t="s">
        <v>28</v>
      </c>
    </row>
    <row r="8" spans="1:8" s="1" customFormat="1" ht="21.75" thickTop="1">
      <c r="A8" s="122"/>
      <c r="B8" s="123">
        <v>42374812.76</v>
      </c>
      <c r="C8" s="54" t="s">
        <v>31</v>
      </c>
      <c r="D8" s="124"/>
      <c r="E8" s="123">
        <v>55727425.84</v>
      </c>
      <c r="H8" s="63"/>
    </row>
    <row r="9" spans="1:5" s="1" customFormat="1" ht="21">
      <c r="A9" s="122"/>
      <c r="B9" s="122"/>
      <c r="C9" s="55" t="s">
        <v>32</v>
      </c>
      <c r="D9" s="125"/>
      <c r="E9" s="122"/>
    </row>
    <row r="10" spans="1:5" s="1" customFormat="1" ht="21">
      <c r="A10" s="122">
        <v>2380000</v>
      </c>
      <c r="B10" s="103">
        <v>479729.51</v>
      </c>
      <c r="C10" s="1" t="s">
        <v>33</v>
      </c>
      <c r="D10" s="126">
        <v>411000</v>
      </c>
      <c r="E10" s="103">
        <v>422927</v>
      </c>
    </row>
    <row r="11" spans="1:5" s="1" customFormat="1" ht="21">
      <c r="A11" s="122">
        <v>625000</v>
      </c>
      <c r="B11" s="103">
        <v>357431.6</v>
      </c>
      <c r="C11" s="1" t="s">
        <v>34</v>
      </c>
      <c r="D11" s="126">
        <v>412000</v>
      </c>
      <c r="E11" s="103">
        <v>161530.2</v>
      </c>
    </row>
    <row r="12" spans="1:5" s="1" customFormat="1" ht="21">
      <c r="A12" s="122">
        <v>350000</v>
      </c>
      <c r="B12" s="103">
        <v>112612.99</v>
      </c>
      <c r="C12" s="1" t="s">
        <v>35</v>
      </c>
      <c r="D12" s="126">
        <v>413000</v>
      </c>
      <c r="E12" s="103">
        <v>52456.23</v>
      </c>
    </row>
    <row r="13" spans="1:5" s="1" customFormat="1" ht="21">
      <c r="A13" s="103">
        <v>0</v>
      </c>
      <c r="B13" s="103">
        <v>0</v>
      </c>
      <c r="C13" s="1" t="s">
        <v>36</v>
      </c>
      <c r="D13" s="126">
        <v>414000</v>
      </c>
      <c r="E13" s="103">
        <v>0</v>
      </c>
    </row>
    <row r="14" spans="1:5" s="1" customFormat="1" ht="21">
      <c r="A14" s="103">
        <v>30000</v>
      </c>
      <c r="B14" s="103">
        <v>32389</v>
      </c>
      <c r="C14" s="1" t="s">
        <v>37</v>
      </c>
      <c r="D14" s="126">
        <v>415000</v>
      </c>
      <c r="E14" s="103">
        <v>15600</v>
      </c>
    </row>
    <row r="15" spans="1:5" s="1" customFormat="1" ht="21">
      <c r="A15" s="103">
        <v>0</v>
      </c>
      <c r="B15" s="103">
        <v>0</v>
      </c>
      <c r="C15" s="1" t="s">
        <v>38</v>
      </c>
      <c r="D15" s="126">
        <v>416000</v>
      </c>
      <c r="E15" s="103">
        <v>0</v>
      </c>
    </row>
    <row r="16" spans="1:5" s="1" customFormat="1" ht="21">
      <c r="A16" s="122">
        <v>32186770</v>
      </c>
      <c r="B16" s="103">
        <v>17561282.9</v>
      </c>
      <c r="C16" s="1" t="s">
        <v>39</v>
      </c>
      <c r="D16" s="126">
        <v>421000</v>
      </c>
      <c r="E16" s="103">
        <v>4454643.54</v>
      </c>
    </row>
    <row r="17" spans="1:5" s="1" customFormat="1" ht="21">
      <c r="A17" s="122">
        <v>9370000</v>
      </c>
      <c r="B17" s="103">
        <v>6416641</v>
      </c>
      <c r="C17" s="1" t="s">
        <v>11</v>
      </c>
      <c r="D17" s="126">
        <v>430000</v>
      </c>
      <c r="E17" s="103">
        <v>0</v>
      </c>
    </row>
    <row r="18" spans="1:5" s="1" customFormat="1" ht="21.75" thickBot="1">
      <c r="A18" s="127">
        <f>SUM(A8:A17)</f>
        <v>44941770</v>
      </c>
      <c r="B18" s="128">
        <f>SUM(B10:B17)</f>
        <v>24960087</v>
      </c>
      <c r="D18" s="125"/>
      <c r="E18" s="128">
        <f>SUM(E10:E17)</f>
        <v>5107156.97</v>
      </c>
    </row>
    <row r="19" spans="1:5" s="1" customFormat="1" ht="7.5" customHeight="1" thickTop="1">
      <c r="A19" s="24"/>
      <c r="B19" s="129"/>
      <c r="D19" s="126"/>
      <c r="E19" s="122">
        <v>0</v>
      </c>
    </row>
    <row r="20" spans="1:5" s="1" customFormat="1" ht="21">
      <c r="A20" s="24"/>
      <c r="B20" s="122">
        <v>308287.98</v>
      </c>
      <c r="C20" s="1" t="s">
        <v>140</v>
      </c>
      <c r="D20" s="126">
        <v>900</v>
      </c>
      <c r="E20" s="122">
        <v>166666.21</v>
      </c>
    </row>
    <row r="21" spans="1:5" s="1" customFormat="1" ht="21">
      <c r="A21" s="24"/>
      <c r="B21" s="122">
        <v>528276</v>
      </c>
      <c r="C21" s="1" t="s">
        <v>40</v>
      </c>
      <c r="D21" s="126" t="s">
        <v>69</v>
      </c>
      <c r="E21" s="122">
        <v>110676</v>
      </c>
    </row>
    <row r="22" spans="1:5" s="1" customFormat="1" ht="21">
      <c r="A22" s="24"/>
      <c r="B22" s="122">
        <v>2479400</v>
      </c>
      <c r="C22" s="1" t="s">
        <v>138</v>
      </c>
      <c r="D22" s="126"/>
      <c r="E22" s="122">
        <v>0</v>
      </c>
    </row>
    <row r="23" spans="1:5" s="1" customFormat="1" ht="21">
      <c r="A23" s="24"/>
      <c r="B23" s="122">
        <v>4048700</v>
      </c>
      <c r="C23" s="1" t="s">
        <v>139</v>
      </c>
      <c r="D23" s="125"/>
      <c r="E23" s="122">
        <v>1700</v>
      </c>
    </row>
    <row r="24" spans="1:5" s="1" customFormat="1" ht="21">
      <c r="A24" s="24"/>
      <c r="B24" s="122">
        <v>2257.93</v>
      </c>
      <c r="C24" s="1" t="s">
        <v>145</v>
      </c>
      <c r="D24" s="126"/>
      <c r="E24" s="103">
        <v>1439.13</v>
      </c>
    </row>
    <row r="25" spans="1:5" s="1" customFormat="1" ht="21">
      <c r="A25" s="24"/>
      <c r="B25" s="122"/>
      <c r="D25" s="126"/>
      <c r="E25" s="103"/>
    </row>
    <row r="26" spans="1:5" s="1" customFormat="1" ht="21">
      <c r="A26" s="24"/>
      <c r="B26" s="122"/>
      <c r="D26" s="126"/>
      <c r="E26" s="103"/>
    </row>
    <row r="27" spans="1:5" s="1" customFormat="1" ht="21">
      <c r="A27" s="24"/>
      <c r="B27" s="103"/>
      <c r="D27" s="126"/>
      <c r="E27" s="103"/>
    </row>
    <row r="28" spans="1:5" s="1" customFormat="1" ht="21">
      <c r="A28" s="24"/>
      <c r="B28" s="103"/>
      <c r="D28" s="126"/>
      <c r="E28" s="103"/>
    </row>
    <row r="29" spans="1:5" s="1" customFormat="1" ht="21">
      <c r="A29" s="24"/>
      <c r="B29" s="103"/>
      <c r="D29" s="126"/>
      <c r="E29" s="103"/>
    </row>
    <row r="30" spans="1:5" s="1" customFormat="1" ht="21">
      <c r="A30" s="24"/>
      <c r="B30" s="103"/>
      <c r="D30" s="126"/>
      <c r="E30" s="103"/>
    </row>
    <row r="31" spans="1:5" s="1" customFormat="1" ht="21">
      <c r="A31" s="24"/>
      <c r="B31" s="122"/>
      <c r="D31" s="126"/>
      <c r="E31" s="103"/>
    </row>
    <row r="32" spans="1:5" s="1" customFormat="1" ht="21">
      <c r="A32" s="24"/>
      <c r="B32" s="130">
        <f>SUM(B20:B31)</f>
        <v>7366921.91</v>
      </c>
      <c r="C32" s="131"/>
      <c r="D32" s="132"/>
      <c r="E32" s="130">
        <f>SUM(E20:E31)</f>
        <v>280481.33999999997</v>
      </c>
    </row>
    <row r="33" spans="1:5" s="1" customFormat="1" ht="21.75" thickBot="1">
      <c r="A33" s="24"/>
      <c r="B33" s="127">
        <f>B18+B32</f>
        <v>32327008.91</v>
      </c>
      <c r="C33" s="56"/>
      <c r="D33" s="133"/>
      <c r="E33" s="134">
        <f>E18+E32</f>
        <v>5387638.31</v>
      </c>
    </row>
    <row r="34" spans="1:5" s="1" customFormat="1" ht="21.75" thickTop="1">
      <c r="A34" s="24"/>
      <c r="B34" s="63"/>
      <c r="C34" s="56"/>
      <c r="D34" s="64"/>
      <c r="E34" s="63"/>
    </row>
    <row r="35" spans="1:5" s="1" customFormat="1" ht="21">
      <c r="A35" s="24"/>
      <c r="B35" s="63"/>
      <c r="C35" s="56"/>
      <c r="D35" s="64"/>
      <c r="E35" s="63"/>
    </row>
    <row r="36" spans="1:6" s="135" customFormat="1" ht="21">
      <c r="A36" s="275" t="s">
        <v>298</v>
      </c>
      <c r="B36" s="275"/>
      <c r="C36" s="275"/>
      <c r="D36" s="275"/>
      <c r="E36" s="275"/>
      <c r="F36" s="52"/>
    </row>
    <row r="37" spans="1:6" s="135" customFormat="1" ht="21">
      <c r="A37" s="284" t="s">
        <v>300</v>
      </c>
      <c r="B37" s="284"/>
      <c r="C37" s="284"/>
      <c r="D37" s="284"/>
      <c r="E37" s="284"/>
      <c r="F37" s="52"/>
    </row>
    <row r="38" spans="1:6" s="135" customFormat="1" ht="21">
      <c r="A38" s="270" t="s">
        <v>297</v>
      </c>
      <c r="B38" s="270"/>
      <c r="C38" s="270"/>
      <c r="D38" s="270"/>
      <c r="E38" s="270"/>
      <c r="F38" s="52"/>
    </row>
    <row r="39" spans="1:6" s="135" customFormat="1" ht="21">
      <c r="A39" s="115"/>
      <c r="B39" s="115"/>
      <c r="C39" s="115"/>
      <c r="D39" s="115"/>
      <c r="E39" s="115"/>
      <c r="F39" s="52"/>
    </row>
    <row r="40" spans="1:6" s="135" customFormat="1" ht="21">
      <c r="A40" s="115"/>
      <c r="B40" s="115"/>
      <c r="C40" s="115"/>
      <c r="D40" s="115"/>
      <c r="E40" s="115"/>
      <c r="F40" s="52"/>
    </row>
    <row r="41" spans="1:5" s="1" customFormat="1" ht="21">
      <c r="A41" s="290" t="s">
        <v>23</v>
      </c>
      <c r="B41" s="291"/>
      <c r="C41" s="120"/>
      <c r="D41" s="120" t="s">
        <v>25</v>
      </c>
      <c r="E41" s="136" t="s">
        <v>24</v>
      </c>
    </row>
    <row r="42" spans="1:5" s="1" customFormat="1" ht="21.75" thickBot="1">
      <c r="A42" s="137" t="s">
        <v>47</v>
      </c>
      <c r="B42" s="137" t="s">
        <v>48</v>
      </c>
      <c r="C42" s="121" t="s">
        <v>30</v>
      </c>
      <c r="D42" s="121" t="s">
        <v>26</v>
      </c>
      <c r="E42" s="137" t="s">
        <v>48</v>
      </c>
    </row>
    <row r="43" spans="1:5" s="1" customFormat="1" ht="21.75" thickTop="1">
      <c r="A43" s="122"/>
      <c r="B43" s="123"/>
      <c r="C43" s="138" t="s">
        <v>41</v>
      </c>
      <c r="D43" s="132"/>
      <c r="E43" s="123"/>
    </row>
    <row r="44" spans="1:5" s="1" customFormat="1" ht="21">
      <c r="A44" s="122">
        <v>1860318</v>
      </c>
      <c r="B44" s="122">
        <v>432446</v>
      </c>
      <c r="C44" s="1" t="s">
        <v>42</v>
      </c>
      <c r="D44" s="126">
        <v>510000</v>
      </c>
      <c r="E44" s="122">
        <v>23064</v>
      </c>
    </row>
    <row r="45" spans="1:5" s="1" customFormat="1" ht="21">
      <c r="A45" s="122">
        <v>3779640</v>
      </c>
      <c r="B45" s="122">
        <v>1142271</v>
      </c>
      <c r="C45" s="1" t="s">
        <v>113</v>
      </c>
      <c r="D45" s="126">
        <v>521000</v>
      </c>
      <c r="E45" s="122">
        <v>314970</v>
      </c>
    </row>
    <row r="46" spans="1:5" s="1" customFormat="1" ht="21">
      <c r="A46" s="122">
        <v>10331150</v>
      </c>
      <c r="B46" s="122">
        <v>2504281</v>
      </c>
      <c r="C46" s="1" t="s">
        <v>114</v>
      </c>
      <c r="D46" s="126">
        <v>522000</v>
      </c>
      <c r="E46" s="103">
        <v>743458</v>
      </c>
    </row>
    <row r="47" spans="1:5" s="1" customFormat="1" ht="21">
      <c r="A47" s="103">
        <v>3456465</v>
      </c>
      <c r="B47" s="103">
        <v>381811.2</v>
      </c>
      <c r="C47" s="1" t="s">
        <v>7</v>
      </c>
      <c r="D47" s="126">
        <v>531000</v>
      </c>
      <c r="E47" s="103">
        <v>101866.95</v>
      </c>
    </row>
    <row r="48" spans="1:5" s="1" customFormat="1" ht="21">
      <c r="A48" s="103">
        <v>5804597</v>
      </c>
      <c r="B48" s="103">
        <v>1041838.25</v>
      </c>
      <c r="C48" s="1" t="s">
        <v>8</v>
      </c>
      <c r="D48" s="126">
        <v>532000</v>
      </c>
      <c r="E48" s="103">
        <v>474208.25</v>
      </c>
    </row>
    <row r="49" spans="1:5" s="1" customFormat="1" ht="21">
      <c r="A49" s="103">
        <v>4239800</v>
      </c>
      <c r="B49" s="103">
        <v>505811</v>
      </c>
      <c r="C49" s="1" t="s">
        <v>9</v>
      </c>
      <c r="D49" s="126">
        <v>533000</v>
      </c>
      <c r="E49" s="103">
        <v>284796</v>
      </c>
    </row>
    <row r="50" spans="1:5" s="1" customFormat="1" ht="21">
      <c r="A50" s="103">
        <v>355500</v>
      </c>
      <c r="B50" s="103">
        <v>101321.56</v>
      </c>
      <c r="C50" s="1" t="s">
        <v>10</v>
      </c>
      <c r="D50" s="126">
        <v>534000</v>
      </c>
      <c r="E50" s="103">
        <v>26493.98</v>
      </c>
    </row>
    <row r="51" spans="1:5" s="1" customFormat="1" ht="21">
      <c r="A51" s="103">
        <v>2032300</v>
      </c>
      <c r="B51" s="103">
        <v>80950</v>
      </c>
      <c r="C51" s="1" t="s">
        <v>12</v>
      </c>
      <c r="D51" s="126">
        <v>541000</v>
      </c>
      <c r="E51" s="103">
        <v>15950</v>
      </c>
    </row>
    <row r="52" spans="1:5" s="1" customFormat="1" ht="21">
      <c r="A52" s="103">
        <v>7764800</v>
      </c>
      <c r="B52" s="103">
        <v>0</v>
      </c>
      <c r="C52" s="1" t="s">
        <v>13</v>
      </c>
      <c r="D52" s="126">
        <v>542000</v>
      </c>
      <c r="E52" s="103">
        <v>0</v>
      </c>
    </row>
    <row r="53" spans="1:5" s="1" customFormat="1" ht="21">
      <c r="A53" s="139">
        <v>5317200</v>
      </c>
      <c r="B53" s="139">
        <v>1137500</v>
      </c>
      <c r="C53" s="1" t="s">
        <v>11</v>
      </c>
      <c r="D53" s="126">
        <v>560000</v>
      </c>
      <c r="E53" s="139">
        <v>0</v>
      </c>
    </row>
    <row r="54" spans="1:5" s="1" customFormat="1" ht="21.75" thickBot="1">
      <c r="A54" s="128">
        <f>SUM(A44:A53)</f>
        <v>44941770</v>
      </c>
      <c r="B54" s="128">
        <f>SUM(B44:B53)</f>
        <v>7328230.01</v>
      </c>
      <c r="D54" s="125"/>
      <c r="E54" s="128">
        <f>SUM(E44:E53)</f>
        <v>1984807.18</v>
      </c>
    </row>
    <row r="55" spans="1:5" s="1" customFormat="1" ht="21.75" thickTop="1">
      <c r="A55" s="147" t="s">
        <v>294</v>
      </c>
      <c r="B55" s="140">
        <v>126917.25</v>
      </c>
      <c r="C55" s="1" t="s">
        <v>14</v>
      </c>
      <c r="D55" s="126">
        <v>700</v>
      </c>
      <c r="E55" s="103">
        <v>0</v>
      </c>
    </row>
    <row r="56" spans="1:5" s="1" customFormat="1" ht="21">
      <c r="A56" s="141"/>
      <c r="B56" s="103">
        <v>559658.26</v>
      </c>
      <c r="C56" s="1" t="s">
        <v>140</v>
      </c>
      <c r="D56" s="126">
        <v>900</v>
      </c>
      <c r="E56" s="103">
        <v>392602.03</v>
      </c>
    </row>
    <row r="57" spans="1:5" s="1" customFormat="1" ht="21">
      <c r="A57" s="142"/>
      <c r="B57" s="139">
        <v>582776</v>
      </c>
      <c r="C57" s="1" t="s">
        <v>40</v>
      </c>
      <c r="D57" s="126" t="s">
        <v>69</v>
      </c>
      <c r="E57" s="139">
        <v>105376</v>
      </c>
    </row>
    <row r="58" spans="1:5" s="1" customFormat="1" ht="21">
      <c r="A58" s="24"/>
      <c r="B58" s="103">
        <v>1967676</v>
      </c>
      <c r="C58" s="1" t="s">
        <v>141</v>
      </c>
      <c r="D58" s="126"/>
      <c r="E58" s="103">
        <v>0</v>
      </c>
    </row>
    <row r="59" spans="1:5" s="1" customFormat="1" ht="21">
      <c r="A59" s="24"/>
      <c r="B59" s="103">
        <v>806665.21</v>
      </c>
      <c r="C59" s="1" t="s">
        <v>128</v>
      </c>
      <c r="D59" s="126">
        <v>600</v>
      </c>
      <c r="E59" s="103">
        <v>0</v>
      </c>
    </row>
    <row r="60" spans="1:5" s="1" customFormat="1" ht="21">
      <c r="A60" s="24"/>
      <c r="B60" s="103">
        <v>2675200</v>
      </c>
      <c r="C60" s="1" t="s">
        <v>130</v>
      </c>
      <c r="D60" s="126"/>
      <c r="E60" s="103">
        <v>666500</v>
      </c>
    </row>
    <row r="61" spans="1:5" s="1" customFormat="1" ht="21">
      <c r="A61" s="24"/>
      <c r="B61" s="103">
        <v>2754440</v>
      </c>
      <c r="C61" s="1" t="s">
        <v>142</v>
      </c>
      <c r="D61" s="126">
        <v>704</v>
      </c>
      <c r="E61" s="139">
        <v>65520</v>
      </c>
    </row>
    <row r="62" spans="1:5" s="1" customFormat="1" ht="21">
      <c r="A62" s="24"/>
      <c r="B62" s="103"/>
      <c r="D62" s="126"/>
      <c r="E62" s="103"/>
    </row>
    <row r="63" spans="1:5" s="1" customFormat="1" ht="21">
      <c r="A63" s="24"/>
      <c r="B63" s="103"/>
      <c r="D63" s="126"/>
      <c r="E63" s="103"/>
    </row>
    <row r="64" spans="1:5" s="1" customFormat="1" ht="21">
      <c r="A64" s="24"/>
      <c r="B64" s="103"/>
      <c r="D64" s="126"/>
      <c r="E64" s="103"/>
    </row>
    <row r="65" spans="1:5" s="1" customFormat="1" ht="21">
      <c r="A65" s="24"/>
      <c r="B65" s="103"/>
      <c r="D65" s="126"/>
      <c r="E65" s="103"/>
    </row>
    <row r="66" spans="1:5" s="1" customFormat="1" ht="21">
      <c r="A66" s="24"/>
      <c r="B66" s="130">
        <f>SUM(B55:B65)</f>
        <v>9473332.719999999</v>
      </c>
      <c r="D66" s="125"/>
      <c r="E66" s="130">
        <f>SUM(E55:E65)</f>
        <v>1229998.03</v>
      </c>
    </row>
    <row r="67" spans="1:5" s="1" customFormat="1" ht="21">
      <c r="A67" s="24"/>
      <c r="B67" s="130">
        <f>B54+B66</f>
        <v>16801562.729999997</v>
      </c>
      <c r="C67" s="54" t="s">
        <v>43</v>
      </c>
      <c r="D67" s="125"/>
      <c r="E67" s="130">
        <f>E54+E66</f>
        <v>3214805.21</v>
      </c>
    </row>
    <row r="68" spans="1:5" s="1" customFormat="1" ht="21">
      <c r="A68" s="24"/>
      <c r="B68" s="123">
        <v>15525446.18</v>
      </c>
      <c r="C68" s="54" t="s">
        <v>44</v>
      </c>
      <c r="D68" s="132"/>
      <c r="E68" s="123">
        <v>2172833.1</v>
      </c>
    </row>
    <row r="69" spans="1:5" s="1" customFormat="1" ht="21">
      <c r="A69" s="24"/>
      <c r="B69" s="123"/>
      <c r="C69" s="54" t="s">
        <v>45</v>
      </c>
      <c r="D69" s="132"/>
      <c r="E69" s="123"/>
    </row>
    <row r="70" spans="1:5" s="1" customFormat="1" ht="21">
      <c r="A70" s="24"/>
      <c r="B70" s="143"/>
      <c r="C70" s="54" t="s">
        <v>165</v>
      </c>
      <c r="D70" s="132"/>
      <c r="E70" s="144">
        <v>0</v>
      </c>
    </row>
    <row r="71" spans="1:5" s="1" customFormat="1" ht="21.75" thickBot="1">
      <c r="A71" s="24"/>
      <c r="B71" s="145">
        <f>B8+B68-B70</f>
        <v>57900258.94</v>
      </c>
      <c r="C71" s="54" t="s">
        <v>46</v>
      </c>
      <c r="D71" s="133"/>
      <c r="E71" s="134">
        <f>E8+E68-E70</f>
        <v>57900258.940000005</v>
      </c>
    </row>
    <row r="72" spans="1:5" s="1" customFormat="1" ht="21.75" thickTop="1">
      <c r="A72" s="24"/>
      <c r="B72" s="146"/>
      <c r="C72" s="54"/>
      <c r="D72" s="64"/>
      <c r="E72" s="63"/>
    </row>
    <row r="73" spans="1:5" s="1" customFormat="1" ht="21">
      <c r="A73" s="24"/>
      <c r="B73" s="146"/>
      <c r="C73" s="54"/>
      <c r="D73" s="64"/>
      <c r="E73" s="63"/>
    </row>
    <row r="74" spans="1:5" s="1" customFormat="1" ht="21">
      <c r="A74" s="24"/>
      <c r="B74" s="146"/>
      <c r="C74" s="54"/>
      <c r="D74" s="64"/>
      <c r="E74" s="63"/>
    </row>
    <row r="75" spans="1:6" s="1" customFormat="1" ht="21">
      <c r="A75" s="275" t="s">
        <v>298</v>
      </c>
      <c r="B75" s="275"/>
      <c r="C75" s="275"/>
      <c r="D75" s="275"/>
      <c r="E75" s="275"/>
      <c r="F75" s="52"/>
    </row>
    <row r="76" spans="1:6" s="1" customFormat="1" ht="21">
      <c r="A76" s="284" t="s">
        <v>300</v>
      </c>
      <c r="B76" s="284"/>
      <c r="C76" s="284"/>
      <c r="D76" s="284"/>
      <c r="E76" s="284"/>
      <c r="F76" s="52"/>
    </row>
    <row r="77" spans="1:6" s="1" customFormat="1" ht="21">
      <c r="A77" s="270" t="s">
        <v>297</v>
      </c>
      <c r="B77" s="270"/>
      <c r="C77" s="270"/>
      <c r="D77" s="270"/>
      <c r="E77" s="270"/>
      <c r="F77" s="52"/>
    </row>
    <row r="78" spans="1:5" s="1" customFormat="1" ht="21">
      <c r="A78" s="277"/>
      <c r="B78" s="277"/>
      <c r="C78" s="277"/>
      <c r="D78" s="277"/>
      <c r="E78" s="277"/>
    </row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pans="1:5" s="3" customFormat="1" ht="23.25">
      <c r="A683" s="21"/>
      <c r="B683" s="21"/>
      <c r="C683" s="21"/>
      <c r="D683" s="21"/>
      <c r="E683" s="21"/>
    </row>
    <row r="684" spans="1:5" s="3" customFormat="1" ht="23.25">
      <c r="A684" s="21"/>
      <c r="B684" s="21"/>
      <c r="C684" s="21"/>
      <c r="D684" s="21"/>
      <c r="E684" s="21"/>
    </row>
    <row r="685" spans="1:5" s="3" customFormat="1" ht="23.25">
      <c r="A685" s="21"/>
      <c r="B685" s="21"/>
      <c r="C685" s="21"/>
      <c r="D685" s="21"/>
      <c r="E685" s="21"/>
    </row>
    <row r="686" spans="1:5" s="3" customFormat="1" ht="23.25">
      <c r="A686" s="21"/>
      <c r="B686" s="21"/>
      <c r="C686" s="21"/>
      <c r="D686" s="21"/>
      <c r="E686" s="21"/>
    </row>
    <row r="687" spans="1:5" s="3" customFormat="1" ht="23.25">
      <c r="A687" s="21"/>
      <c r="B687" s="21"/>
      <c r="C687" s="21"/>
      <c r="D687" s="21"/>
      <c r="E687" s="21"/>
    </row>
    <row r="688" spans="1:5" s="3" customFormat="1" ht="23.25">
      <c r="A688" s="21"/>
      <c r="B688" s="21"/>
      <c r="C688" s="21"/>
      <c r="D688" s="21"/>
      <c r="E688" s="21"/>
    </row>
    <row r="689" spans="1:5" s="3" customFormat="1" ht="23.25">
      <c r="A689" s="21"/>
      <c r="B689" s="21"/>
      <c r="C689" s="21"/>
      <c r="D689" s="21"/>
      <c r="E689" s="21"/>
    </row>
    <row r="690" spans="1:5" s="3" customFormat="1" ht="23.25">
      <c r="A690" s="21"/>
      <c r="B690" s="21"/>
      <c r="C690" s="21"/>
      <c r="D690" s="21"/>
      <c r="E690" s="21"/>
    </row>
    <row r="691" spans="1:5" s="3" customFormat="1" ht="23.25">
      <c r="A691" s="21"/>
      <c r="B691" s="21"/>
      <c r="C691" s="21"/>
      <c r="D691" s="21"/>
      <c r="E691" s="21"/>
    </row>
    <row r="692" spans="1:5" s="3" customFormat="1" ht="23.25">
      <c r="A692" s="21"/>
      <c r="B692" s="21"/>
      <c r="C692" s="21"/>
      <c r="D692" s="21"/>
      <c r="E692" s="21"/>
    </row>
    <row r="693" spans="1:5" s="3" customFormat="1" ht="23.25">
      <c r="A693" s="21"/>
      <c r="B693" s="21"/>
      <c r="C693" s="21"/>
      <c r="D693" s="21"/>
      <c r="E693" s="21"/>
    </row>
    <row r="694" spans="1:5" s="3" customFormat="1" ht="23.25">
      <c r="A694" s="21"/>
      <c r="B694" s="21"/>
      <c r="C694" s="21"/>
      <c r="D694" s="21"/>
      <c r="E694" s="21"/>
    </row>
    <row r="695" spans="1:5" s="3" customFormat="1" ht="23.25">
      <c r="A695" s="21"/>
      <c r="B695" s="21"/>
      <c r="C695" s="21"/>
      <c r="D695" s="21"/>
      <c r="E695" s="21"/>
    </row>
    <row r="696" spans="1:5" s="3" customFormat="1" ht="23.25">
      <c r="A696" s="21"/>
      <c r="B696" s="21"/>
      <c r="C696" s="21"/>
      <c r="D696" s="21"/>
      <c r="E696" s="21"/>
    </row>
    <row r="697" spans="1:5" s="3" customFormat="1" ht="23.25">
      <c r="A697" s="21"/>
      <c r="B697" s="21"/>
      <c r="C697" s="21"/>
      <c r="D697" s="21"/>
      <c r="E697" s="21"/>
    </row>
    <row r="698" spans="1:5" s="3" customFormat="1" ht="23.25">
      <c r="A698" s="21"/>
      <c r="B698" s="21"/>
      <c r="C698" s="21"/>
      <c r="D698" s="21"/>
      <c r="E698" s="21"/>
    </row>
    <row r="699" spans="1:5" s="3" customFormat="1" ht="23.25">
      <c r="A699" s="21"/>
      <c r="B699" s="21"/>
      <c r="C699" s="21"/>
      <c r="D699" s="21"/>
      <c r="E699" s="21"/>
    </row>
    <row r="700" spans="1:5" s="3" customFormat="1" ht="23.25">
      <c r="A700" s="21"/>
      <c r="B700" s="21"/>
      <c r="C700" s="21"/>
      <c r="D700" s="21"/>
      <c r="E700" s="21"/>
    </row>
    <row r="701" spans="1:5" s="3" customFormat="1" ht="23.25">
      <c r="A701" s="21"/>
      <c r="B701" s="21"/>
      <c r="C701" s="21"/>
      <c r="D701" s="21"/>
      <c r="E701" s="21"/>
    </row>
    <row r="702" spans="1:5" s="3" customFormat="1" ht="23.25">
      <c r="A702" s="21"/>
      <c r="B702" s="21"/>
      <c r="C702" s="21"/>
      <c r="D702" s="21"/>
      <c r="E702" s="21"/>
    </row>
    <row r="703" spans="1:5" s="3" customFormat="1" ht="23.25">
      <c r="A703" s="21"/>
      <c r="B703" s="21"/>
      <c r="C703" s="21"/>
      <c r="D703" s="21"/>
      <c r="E703" s="21"/>
    </row>
    <row r="704" spans="1:5" s="3" customFormat="1" ht="23.25">
      <c r="A704" s="21"/>
      <c r="B704" s="21"/>
      <c r="C704" s="21"/>
      <c r="D704" s="21"/>
      <c r="E704" s="21"/>
    </row>
    <row r="705" spans="1:5" s="3" customFormat="1" ht="23.25">
      <c r="A705" s="21"/>
      <c r="B705" s="21"/>
      <c r="C705" s="21"/>
      <c r="D705" s="21"/>
      <c r="E705" s="21"/>
    </row>
    <row r="706" spans="1:5" s="3" customFormat="1" ht="23.25">
      <c r="A706" s="21"/>
      <c r="B706" s="21"/>
      <c r="C706" s="21"/>
      <c r="D706" s="21"/>
      <c r="E706" s="21"/>
    </row>
    <row r="707" spans="1:5" s="3" customFormat="1" ht="23.25">
      <c r="A707" s="21"/>
      <c r="B707" s="21"/>
      <c r="C707" s="21"/>
      <c r="D707" s="21"/>
      <c r="E707" s="21"/>
    </row>
    <row r="708" spans="1:5" s="3" customFormat="1" ht="23.25">
      <c r="A708" s="21"/>
      <c r="B708" s="21"/>
      <c r="C708" s="21"/>
      <c r="D708" s="21"/>
      <c r="E708" s="21"/>
    </row>
    <row r="709" spans="1:5" s="3" customFormat="1" ht="23.25">
      <c r="A709" s="21"/>
      <c r="B709" s="21"/>
      <c r="C709" s="21"/>
      <c r="D709" s="21"/>
      <c r="E709" s="21"/>
    </row>
    <row r="710" spans="1:5" s="3" customFormat="1" ht="23.25">
      <c r="A710" s="21"/>
      <c r="B710" s="21"/>
      <c r="C710" s="21"/>
      <c r="D710" s="21"/>
      <c r="E710" s="21"/>
    </row>
    <row r="711" spans="1:5" s="3" customFormat="1" ht="23.25">
      <c r="A711" s="21"/>
      <c r="B711" s="21"/>
      <c r="C711" s="21"/>
      <c r="D711" s="21"/>
      <c r="E711" s="21"/>
    </row>
    <row r="712" spans="1:5" s="3" customFormat="1" ht="23.25">
      <c r="A712" s="21"/>
      <c r="B712" s="21"/>
      <c r="C712" s="21"/>
      <c r="D712" s="21"/>
      <c r="E712" s="21"/>
    </row>
    <row r="713" spans="1:5" s="3" customFormat="1" ht="23.25">
      <c r="A713" s="21"/>
      <c r="B713" s="21"/>
      <c r="C713" s="21"/>
      <c r="D713" s="21"/>
      <c r="E713" s="21"/>
    </row>
    <row r="714" spans="1:5" s="3" customFormat="1" ht="23.25">
      <c r="A714" s="21"/>
      <c r="B714" s="21"/>
      <c r="C714" s="21"/>
      <c r="D714" s="21"/>
      <c r="E714" s="21"/>
    </row>
    <row r="715" spans="1:5" s="3" customFormat="1" ht="23.25">
      <c r="A715" s="21"/>
      <c r="B715" s="21"/>
      <c r="C715" s="21"/>
      <c r="D715" s="21"/>
      <c r="E715" s="21"/>
    </row>
    <row r="716" spans="1:5" s="3" customFormat="1" ht="23.25">
      <c r="A716" s="21"/>
      <c r="B716" s="21"/>
      <c r="C716" s="21"/>
      <c r="D716" s="21"/>
      <c r="E716" s="21"/>
    </row>
    <row r="717" spans="1:5" s="3" customFormat="1" ht="23.25">
      <c r="A717" s="21"/>
      <c r="B717" s="21"/>
      <c r="C717" s="21"/>
      <c r="D717" s="21"/>
      <c r="E717" s="21"/>
    </row>
    <row r="718" spans="1:5" s="3" customFormat="1" ht="23.25">
      <c r="A718" s="21"/>
      <c r="B718" s="21"/>
      <c r="C718" s="21"/>
      <c r="D718" s="21"/>
      <c r="E718" s="21"/>
    </row>
    <row r="719" spans="1:5" s="3" customFormat="1" ht="23.25">
      <c r="A719" s="21"/>
      <c r="B719" s="21"/>
      <c r="C719" s="21"/>
      <c r="D719" s="21"/>
      <c r="E719" s="21"/>
    </row>
    <row r="720" spans="1:5" s="3" customFormat="1" ht="23.25">
      <c r="A720" s="21"/>
      <c r="B720" s="21"/>
      <c r="C720" s="21"/>
      <c r="D720" s="21"/>
      <c r="E720" s="21"/>
    </row>
    <row r="721" spans="1:5" s="3" customFormat="1" ht="23.25">
      <c r="A721" s="21"/>
      <c r="B721" s="21"/>
      <c r="C721" s="21"/>
      <c r="D721" s="21"/>
      <c r="E721" s="21"/>
    </row>
    <row r="722" spans="1:5" s="3" customFormat="1" ht="23.25">
      <c r="A722" s="21"/>
      <c r="B722" s="21"/>
      <c r="C722" s="21"/>
      <c r="D722" s="21"/>
      <c r="E722" s="21"/>
    </row>
    <row r="723" spans="1:5" s="3" customFormat="1" ht="23.25">
      <c r="A723" s="21"/>
      <c r="B723" s="21"/>
      <c r="C723" s="21"/>
      <c r="D723" s="21"/>
      <c r="E723" s="21"/>
    </row>
    <row r="724" spans="1:5" s="3" customFormat="1" ht="23.25">
      <c r="A724" s="21"/>
      <c r="B724" s="21"/>
      <c r="C724" s="21"/>
      <c r="D724" s="21"/>
      <c r="E724" s="21"/>
    </row>
    <row r="725" spans="1:5" s="3" customFormat="1" ht="23.25">
      <c r="A725" s="21"/>
      <c r="B725" s="21"/>
      <c r="C725" s="21"/>
      <c r="D725" s="21"/>
      <c r="E725" s="21"/>
    </row>
    <row r="726" spans="1:5" s="3" customFormat="1" ht="23.25">
      <c r="A726" s="21"/>
      <c r="B726" s="21"/>
      <c r="C726" s="21"/>
      <c r="D726" s="21"/>
      <c r="E726" s="21"/>
    </row>
    <row r="727" spans="1:5" s="3" customFormat="1" ht="23.25">
      <c r="A727" s="21"/>
      <c r="B727" s="21"/>
      <c r="C727" s="21"/>
      <c r="D727" s="21"/>
      <c r="E727" s="21"/>
    </row>
    <row r="728" spans="1:5" s="3" customFormat="1" ht="23.25">
      <c r="A728" s="21"/>
      <c r="B728" s="21"/>
      <c r="C728" s="21"/>
      <c r="D728" s="21"/>
      <c r="E728" s="21"/>
    </row>
    <row r="729" spans="1:5" s="3" customFormat="1" ht="23.25">
      <c r="A729" s="21"/>
      <c r="B729" s="21"/>
      <c r="C729" s="21"/>
      <c r="D729" s="21"/>
      <c r="E729" s="21"/>
    </row>
    <row r="730" spans="1:5" s="3" customFormat="1" ht="23.25">
      <c r="A730" s="21"/>
      <c r="B730" s="21"/>
      <c r="C730" s="21"/>
      <c r="D730" s="21"/>
      <c r="E730" s="21"/>
    </row>
    <row r="731" spans="1:5" s="3" customFormat="1" ht="23.25">
      <c r="A731" s="21"/>
      <c r="B731" s="21"/>
      <c r="C731" s="21"/>
      <c r="D731" s="21"/>
      <c r="E731" s="21"/>
    </row>
    <row r="732" spans="1:5" s="3" customFormat="1" ht="23.25">
      <c r="A732" s="21"/>
      <c r="B732" s="21"/>
      <c r="C732" s="21"/>
      <c r="D732" s="21"/>
      <c r="E732" s="21"/>
    </row>
    <row r="733" spans="1:5" s="3" customFormat="1" ht="23.25">
      <c r="A733" s="21"/>
      <c r="B733" s="21"/>
      <c r="C733" s="21"/>
      <c r="D733" s="21"/>
      <c r="E733" s="21"/>
    </row>
    <row r="734" spans="1:5" s="3" customFormat="1" ht="23.25">
      <c r="A734" s="21"/>
      <c r="B734" s="21"/>
      <c r="C734" s="21"/>
      <c r="D734" s="21"/>
      <c r="E734" s="21"/>
    </row>
    <row r="735" spans="1:5" s="3" customFormat="1" ht="23.25">
      <c r="A735" s="21"/>
      <c r="B735" s="21"/>
      <c r="C735" s="21"/>
      <c r="D735" s="21"/>
      <c r="E735" s="21"/>
    </row>
    <row r="736" spans="1:5" s="3" customFormat="1" ht="23.25">
      <c r="A736" s="21"/>
      <c r="B736" s="21"/>
      <c r="C736" s="21"/>
      <c r="D736" s="21"/>
      <c r="E736" s="21"/>
    </row>
    <row r="737" spans="1:5" s="3" customFormat="1" ht="23.25">
      <c r="A737" s="21"/>
      <c r="B737" s="21"/>
      <c r="C737" s="21"/>
      <c r="D737" s="21"/>
      <c r="E737" s="21"/>
    </row>
    <row r="738" spans="1:5" s="3" customFormat="1" ht="23.25">
      <c r="A738" s="21"/>
      <c r="B738" s="21"/>
      <c r="C738" s="21"/>
      <c r="D738" s="21"/>
      <c r="E738" s="21"/>
    </row>
    <row r="739" spans="1:5" s="3" customFormat="1" ht="23.25">
      <c r="A739" s="21"/>
      <c r="B739" s="21"/>
      <c r="C739" s="21"/>
      <c r="D739" s="21"/>
      <c r="E739" s="21"/>
    </row>
    <row r="740" spans="1:5" s="3" customFormat="1" ht="23.25">
      <c r="A740" s="21"/>
      <c r="B740" s="21"/>
      <c r="C740" s="21"/>
      <c r="D740" s="21"/>
      <c r="E740" s="21"/>
    </row>
    <row r="741" spans="1:5" s="3" customFormat="1" ht="23.25">
      <c r="A741" s="21"/>
      <c r="B741" s="21"/>
      <c r="C741" s="21"/>
      <c r="D741" s="21"/>
      <c r="E741" s="21"/>
    </row>
    <row r="742" spans="1:5" s="3" customFormat="1" ht="23.25">
      <c r="A742" s="21"/>
      <c r="B742" s="21"/>
      <c r="C742" s="21"/>
      <c r="D742" s="21"/>
      <c r="E742" s="21"/>
    </row>
    <row r="743" spans="1:5" s="3" customFormat="1" ht="23.25">
      <c r="A743" s="21"/>
      <c r="B743" s="21"/>
      <c r="C743" s="21"/>
      <c r="D743" s="21"/>
      <c r="E743" s="21"/>
    </row>
    <row r="744" spans="1:5" s="3" customFormat="1" ht="23.25">
      <c r="A744" s="21"/>
      <c r="B744" s="21"/>
      <c r="C744" s="21"/>
      <c r="D744" s="21"/>
      <c r="E744" s="21"/>
    </row>
    <row r="745" spans="1:5" s="3" customFormat="1" ht="23.25">
      <c r="A745" s="21"/>
      <c r="B745" s="21"/>
      <c r="C745" s="21"/>
      <c r="D745" s="21"/>
      <c r="E745" s="21"/>
    </row>
    <row r="746" spans="1:5" s="3" customFormat="1" ht="23.25">
      <c r="A746" s="21"/>
      <c r="B746" s="21"/>
      <c r="C746" s="21"/>
      <c r="D746" s="21"/>
      <c r="E746" s="21"/>
    </row>
    <row r="747" spans="1:5" s="3" customFormat="1" ht="23.25">
      <c r="A747" s="21"/>
      <c r="B747" s="21"/>
      <c r="C747" s="21"/>
      <c r="D747" s="21"/>
      <c r="E747" s="21"/>
    </row>
    <row r="748" spans="1:5" s="3" customFormat="1" ht="23.25">
      <c r="A748" s="21"/>
      <c r="B748" s="21"/>
      <c r="C748" s="21"/>
      <c r="D748" s="21"/>
      <c r="E748" s="21"/>
    </row>
    <row r="749" spans="1:5" s="3" customFormat="1" ht="23.25">
      <c r="A749" s="21"/>
      <c r="B749" s="21"/>
      <c r="C749" s="21"/>
      <c r="D749" s="21"/>
      <c r="E749" s="21"/>
    </row>
    <row r="750" spans="1:5" s="3" customFormat="1" ht="23.25">
      <c r="A750" s="21"/>
      <c r="B750" s="21"/>
      <c r="C750" s="21"/>
      <c r="D750" s="21"/>
      <c r="E750" s="21"/>
    </row>
    <row r="751" spans="1:5" s="3" customFormat="1" ht="23.25">
      <c r="A751" s="21"/>
      <c r="B751" s="21"/>
      <c r="C751" s="21"/>
      <c r="D751" s="21"/>
      <c r="E751" s="21"/>
    </row>
    <row r="752" spans="1:5" s="3" customFormat="1" ht="23.25">
      <c r="A752" s="21"/>
      <c r="B752" s="21"/>
      <c r="C752" s="21"/>
      <c r="D752" s="21"/>
      <c r="E752" s="21"/>
    </row>
    <row r="753" spans="1:5" s="3" customFormat="1" ht="23.25">
      <c r="A753" s="21"/>
      <c r="B753" s="21"/>
      <c r="C753" s="21"/>
      <c r="D753" s="21"/>
      <c r="E753" s="21"/>
    </row>
    <row r="754" spans="1:5" s="3" customFormat="1" ht="23.25">
      <c r="A754" s="21"/>
      <c r="B754" s="21"/>
      <c r="C754" s="21"/>
      <c r="D754" s="21"/>
      <c r="E754" s="21"/>
    </row>
    <row r="755" spans="1:5" s="3" customFormat="1" ht="23.25">
      <c r="A755" s="21"/>
      <c r="B755" s="21"/>
      <c r="C755" s="21"/>
      <c r="D755" s="21"/>
      <c r="E755" s="21"/>
    </row>
    <row r="756" spans="1:5" s="3" customFormat="1" ht="23.25">
      <c r="A756" s="21"/>
      <c r="B756" s="21"/>
      <c r="C756" s="21"/>
      <c r="D756" s="21"/>
      <c r="E756" s="21"/>
    </row>
    <row r="757" spans="1:5" s="3" customFormat="1" ht="23.25">
      <c r="A757" s="21"/>
      <c r="B757" s="21"/>
      <c r="C757" s="21"/>
      <c r="D757" s="21"/>
      <c r="E757" s="21"/>
    </row>
    <row r="758" spans="1:5" s="3" customFormat="1" ht="23.25">
      <c r="A758" s="21"/>
      <c r="B758" s="21"/>
      <c r="C758" s="21"/>
      <c r="D758" s="21"/>
      <c r="E758" s="21"/>
    </row>
    <row r="759" spans="1:5" s="3" customFormat="1" ht="23.25">
      <c r="A759" s="21"/>
      <c r="B759" s="21"/>
      <c r="C759" s="21"/>
      <c r="D759" s="21"/>
      <c r="E759" s="21"/>
    </row>
    <row r="760" spans="1:5" s="3" customFormat="1" ht="23.25">
      <c r="A760" s="21"/>
      <c r="B760" s="21"/>
      <c r="C760" s="21"/>
      <c r="D760" s="21"/>
      <c r="E760" s="21"/>
    </row>
    <row r="761" spans="1:5" s="3" customFormat="1" ht="23.25">
      <c r="A761" s="21"/>
      <c r="B761" s="21"/>
      <c r="C761" s="21"/>
      <c r="D761" s="21"/>
      <c r="E761" s="21"/>
    </row>
    <row r="762" spans="1:5" s="3" customFormat="1" ht="23.25">
      <c r="A762" s="21"/>
      <c r="B762" s="21"/>
      <c r="C762" s="21"/>
      <c r="D762" s="21"/>
      <c r="E762" s="21"/>
    </row>
    <row r="763" spans="1:5" s="3" customFormat="1" ht="23.25">
      <c r="A763" s="21"/>
      <c r="B763" s="21"/>
      <c r="C763" s="21"/>
      <c r="D763" s="21"/>
      <c r="E763" s="21"/>
    </row>
    <row r="764" spans="1:5" s="3" customFormat="1" ht="23.25">
      <c r="A764" s="21"/>
      <c r="B764" s="21"/>
      <c r="C764" s="21"/>
      <c r="D764" s="21"/>
      <c r="E764" s="21"/>
    </row>
    <row r="765" spans="1:5" s="3" customFormat="1" ht="23.25">
      <c r="A765" s="21"/>
      <c r="B765" s="21"/>
      <c r="C765" s="21"/>
      <c r="D765" s="21"/>
      <c r="E765" s="21"/>
    </row>
    <row r="766" spans="1:5" s="3" customFormat="1" ht="23.25">
      <c r="A766" s="21"/>
      <c r="B766" s="21"/>
      <c r="C766" s="21"/>
      <c r="D766" s="21"/>
      <c r="E766" s="21"/>
    </row>
    <row r="767" spans="1:5" s="3" customFormat="1" ht="23.25">
      <c r="A767" s="21"/>
      <c r="B767" s="21"/>
      <c r="C767" s="21"/>
      <c r="D767" s="21"/>
      <c r="E767" s="21"/>
    </row>
    <row r="768" spans="1:5" s="3" customFormat="1" ht="23.25">
      <c r="A768" s="21"/>
      <c r="B768" s="21"/>
      <c r="C768" s="21"/>
      <c r="D768" s="21"/>
      <c r="E768" s="21"/>
    </row>
    <row r="769" spans="1:5" s="3" customFormat="1" ht="23.25">
      <c r="A769" s="21"/>
      <c r="B769" s="21"/>
      <c r="C769" s="21"/>
      <c r="D769" s="21"/>
      <c r="E769" s="21"/>
    </row>
    <row r="770" spans="1:5" s="3" customFormat="1" ht="23.25">
      <c r="A770" s="21"/>
      <c r="B770" s="21"/>
      <c r="C770" s="21"/>
      <c r="D770" s="21"/>
      <c r="E770" s="21"/>
    </row>
    <row r="771" spans="1:5" s="3" customFormat="1" ht="23.25">
      <c r="A771" s="21"/>
      <c r="B771" s="21"/>
      <c r="C771" s="21"/>
      <c r="D771" s="21"/>
      <c r="E771" s="21"/>
    </row>
    <row r="772" spans="1:5" s="3" customFormat="1" ht="23.25">
      <c r="A772" s="21"/>
      <c r="B772" s="21"/>
      <c r="C772" s="21"/>
      <c r="D772" s="21"/>
      <c r="E772" s="21"/>
    </row>
    <row r="773" spans="1:5" s="3" customFormat="1" ht="23.25">
      <c r="A773" s="21"/>
      <c r="B773" s="21"/>
      <c r="C773" s="21"/>
      <c r="D773" s="21"/>
      <c r="E773" s="21"/>
    </row>
    <row r="774" spans="1:5" s="3" customFormat="1" ht="23.25">
      <c r="A774" s="21"/>
      <c r="B774" s="21"/>
      <c r="C774" s="21"/>
      <c r="D774" s="21"/>
      <c r="E774" s="21"/>
    </row>
    <row r="775" spans="1:5" s="3" customFormat="1" ht="23.25">
      <c r="A775" s="21"/>
      <c r="B775" s="21"/>
      <c r="C775" s="21"/>
      <c r="D775" s="21"/>
      <c r="E775" s="21"/>
    </row>
    <row r="776" spans="1:5" s="3" customFormat="1" ht="23.25">
      <c r="A776" s="21"/>
      <c r="B776" s="21"/>
      <c r="C776" s="21"/>
      <c r="D776" s="21"/>
      <c r="E776" s="21"/>
    </row>
    <row r="777" spans="1:5" s="3" customFormat="1" ht="23.25">
      <c r="A777" s="21"/>
      <c r="B777" s="21"/>
      <c r="C777" s="21"/>
      <c r="D777" s="21"/>
      <c r="E777" s="21"/>
    </row>
    <row r="778" spans="1:5" s="3" customFormat="1" ht="23.25">
      <c r="A778" s="21"/>
      <c r="B778" s="21"/>
      <c r="C778" s="21"/>
      <c r="D778" s="21"/>
      <c r="E778" s="21"/>
    </row>
    <row r="779" spans="1:5" s="3" customFormat="1" ht="23.25">
      <c r="A779" s="21"/>
      <c r="B779" s="21"/>
      <c r="C779" s="21"/>
      <c r="D779" s="21"/>
      <c r="E779" s="21"/>
    </row>
    <row r="780" spans="1:5" s="3" customFormat="1" ht="23.25">
      <c r="A780" s="21"/>
      <c r="B780" s="21"/>
      <c r="C780" s="21"/>
      <c r="D780" s="21"/>
      <c r="E780" s="21"/>
    </row>
    <row r="781" spans="1:5" s="3" customFormat="1" ht="23.25">
      <c r="A781" s="21"/>
      <c r="B781" s="21"/>
      <c r="C781" s="21"/>
      <c r="D781" s="21"/>
      <c r="E781" s="21"/>
    </row>
    <row r="782" spans="1:5" s="3" customFormat="1" ht="23.25">
      <c r="A782" s="21"/>
      <c r="B782" s="21"/>
      <c r="C782" s="21"/>
      <c r="D782" s="21"/>
      <c r="E782" s="21"/>
    </row>
    <row r="783" spans="1:5" s="3" customFormat="1" ht="23.25">
      <c r="A783" s="21"/>
      <c r="B783" s="21"/>
      <c r="C783" s="21"/>
      <c r="D783" s="21"/>
      <c r="E783" s="21"/>
    </row>
    <row r="784" spans="1:5" s="3" customFormat="1" ht="23.25">
      <c r="A784" s="21"/>
      <c r="B784" s="21"/>
      <c r="C784" s="21"/>
      <c r="D784" s="21"/>
      <c r="E784" s="21"/>
    </row>
    <row r="785" spans="1:5" s="3" customFormat="1" ht="23.25">
      <c r="A785" s="21"/>
      <c r="B785" s="21"/>
      <c r="C785" s="21"/>
      <c r="D785" s="21"/>
      <c r="E785" s="21"/>
    </row>
    <row r="786" spans="1:5" s="3" customFormat="1" ht="23.25">
      <c r="A786" s="21"/>
      <c r="B786" s="21"/>
      <c r="C786" s="21"/>
      <c r="D786" s="21"/>
      <c r="E786" s="21"/>
    </row>
    <row r="787" spans="1:5" s="3" customFormat="1" ht="23.25">
      <c r="A787" s="21"/>
      <c r="B787" s="21"/>
      <c r="C787" s="21"/>
      <c r="D787" s="21"/>
      <c r="E787" s="21"/>
    </row>
    <row r="788" spans="1:5" s="3" customFormat="1" ht="23.25">
      <c r="A788" s="21"/>
      <c r="B788" s="21"/>
      <c r="C788" s="21"/>
      <c r="D788" s="21"/>
      <c r="E788" s="21"/>
    </row>
    <row r="789" spans="1:5" s="3" customFormat="1" ht="23.25">
      <c r="A789" s="21"/>
      <c r="B789" s="21"/>
      <c r="C789" s="21"/>
      <c r="D789" s="21"/>
      <c r="E789" s="21"/>
    </row>
    <row r="790" spans="1:5" s="3" customFormat="1" ht="23.25">
      <c r="A790" s="21"/>
      <c r="B790" s="21"/>
      <c r="C790" s="21"/>
      <c r="D790" s="21"/>
      <c r="E790" s="21"/>
    </row>
    <row r="791" spans="1:5" s="3" customFormat="1" ht="23.25">
      <c r="A791" s="21"/>
      <c r="B791" s="21"/>
      <c r="C791" s="21"/>
      <c r="D791" s="21"/>
      <c r="E791" s="21"/>
    </row>
    <row r="792" spans="1:5" s="3" customFormat="1" ht="23.25">
      <c r="A792" s="21"/>
      <c r="B792" s="21"/>
      <c r="C792" s="21"/>
      <c r="D792" s="21"/>
      <c r="E792" s="21"/>
    </row>
    <row r="793" spans="1:5" s="3" customFormat="1" ht="23.25">
      <c r="A793" s="21"/>
      <c r="B793" s="21"/>
      <c r="C793" s="21"/>
      <c r="D793" s="21"/>
      <c r="E793" s="21"/>
    </row>
    <row r="794" spans="1:5" s="3" customFormat="1" ht="23.25">
      <c r="A794" s="21"/>
      <c r="B794" s="21"/>
      <c r="C794" s="21"/>
      <c r="D794" s="21"/>
      <c r="E794" s="21"/>
    </row>
    <row r="795" spans="1:5" s="3" customFormat="1" ht="23.25">
      <c r="A795" s="21"/>
      <c r="B795" s="21"/>
      <c r="C795" s="21"/>
      <c r="D795" s="21"/>
      <c r="E795" s="21"/>
    </row>
    <row r="796" spans="1:5" s="3" customFormat="1" ht="23.25">
      <c r="A796" s="21"/>
      <c r="B796" s="21"/>
      <c r="C796" s="21"/>
      <c r="D796" s="21"/>
      <c r="E796" s="21"/>
    </row>
    <row r="797" spans="1:5" s="3" customFormat="1" ht="23.25">
      <c r="A797" s="21"/>
      <c r="B797" s="21"/>
      <c r="C797" s="21"/>
      <c r="D797" s="21"/>
      <c r="E797" s="21"/>
    </row>
    <row r="798" spans="1:5" s="3" customFormat="1" ht="23.25">
      <c r="A798" s="21"/>
      <c r="B798" s="21"/>
      <c r="C798" s="21"/>
      <c r="D798" s="21"/>
      <c r="E798" s="21"/>
    </row>
    <row r="799" spans="1:5" s="3" customFormat="1" ht="23.25">
      <c r="A799" s="21"/>
      <c r="B799" s="21"/>
      <c r="C799" s="21"/>
      <c r="D799" s="21"/>
      <c r="E799" s="21"/>
    </row>
    <row r="800" spans="1:5" s="3" customFormat="1" ht="23.25">
      <c r="A800" s="21"/>
      <c r="B800" s="21"/>
      <c r="C800" s="21"/>
      <c r="D800" s="21"/>
      <c r="E800" s="21"/>
    </row>
    <row r="801" spans="1:5" s="3" customFormat="1" ht="23.25">
      <c r="A801" s="21"/>
      <c r="B801" s="21"/>
      <c r="C801" s="21"/>
      <c r="D801" s="21"/>
      <c r="E801" s="21"/>
    </row>
    <row r="802" spans="1:5" s="3" customFormat="1" ht="23.25">
      <c r="A802" s="21"/>
      <c r="B802" s="21"/>
      <c r="C802" s="21"/>
      <c r="D802" s="21"/>
      <c r="E802" s="21"/>
    </row>
    <row r="803" spans="1:5" s="3" customFormat="1" ht="23.25">
      <c r="A803" s="21"/>
      <c r="B803" s="21"/>
      <c r="C803" s="21"/>
      <c r="D803" s="21"/>
      <c r="E803" s="21"/>
    </row>
    <row r="804" spans="1:5" s="3" customFormat="1" ht="23.25">
      <c r="A804" s="21"/>
      <c r="B804" s="21"/>
      <c r="C804" s="21"/>
      <c r="D804" s="21"/>
      <c r="E804" s="21"/>
    </row>
    <row r="805" spans="1:5" s="3" customFormat="1" ht="23.25">
      <c r="A805" s="21"/>
      <c r="B805" s="21"/>
      <c r="C805" s="21"/>
      <c r="D805" s="21"/>
      <c r="E805" s="21"/>
    </row>
    <row r="806" spans="1:5" s="3" customFormat="1" ht="23.25">
      <c r="A806" s="21"/>
      <c r="B806" s="21"/>
      <c r="C806" s="21"/>
      <c r="D806" s="21"/>
      <c r="E806" s="21"/>
    </row>
    <row r="807" spans="1:5" s="3" customFormat="1" ht="23.25">
      <c r="A807" s="21"/>
      <c r="B807" s="21"/>
      <c r="C807" s="21"/>
      <c r="D807" s="21"/>
      <c r="E807" s="21"/>
    </row>
    <row r="808" spans="1:5" s="3" customFormat="1" ht="23.25">
      <c r="A808" s="21"/>
      <c r="B808" s="21"/>
      <c r="C808" s="21"/>
      <c r="D808" s="21"/>
      <c r="E808" s="21"/>
    </row>
    <row r="809" spans="1:5" s="3" customFormat="1" ht="23.25">
      <c r="A809" s="21"/>
      <c r="B809" s="21"/>
      <c r="C809" s="21"/>
      <c r="D809" s="21"/>
      <c r="E809" s="21"/>
    </row>
    <row r="810" spans="1:5" s="3" customFormat="1" ht="23.25">
      <c r="A810" s="21"/>
      <c r="B810" s="21"/>
      <c r="C810" s="21"/>
      <c r="D810" s="21"/>
      <c r="E810" s="21"/>
    </row>
    <row r="811" spans="1:5" s="3" customFormat="1" ht="23.25">
      <c r="A811" s="21"/>
      <c r="B811" s="21"/>
      <c r="C811" s="21"/>
      <c r="D811" s="21"/>
      <c r="E811" s="21"/>
    </row>
    <row r="812" spans="1:5" s="3" customFormat="1" ht="23.25">
      <c r="A812" s="21"/>
      <c r="B812" s="21"/>
      <c r="C812" s="21"/>
      <c r="D812" s="21"/>
      <c r="E812" s="21"/>
    </row>
    <row r="813" spans="1:5" s="3" customFormat="1" ht="23.25">
      <c r="A813" s="21"/>
      <c r="B813" s="21"/>
      <c r="C813" s="21"/>
      <c r="D813" s="21"/>
      <c r="E813" s="21"/>
    </row>
    <row r="814" spans="1:5" s="3" customFormat="1" ht="23.25">
      <c r="A814" s="21"/>
      <c r="B814" s="21"/>
      <c r="C814" s="21"/>
      <c r="D814" s="21"/>
      <c r="E814" s="21"/>
    </row>
    <row r="815" spans="1:5" s="3" customFormat="1" ht="23.25">
      <c r="A815" s="21"/>
      <c r="B815" s="21"/>
      <c r="C815" s="21"/>
      <c r="D815" s="21"/>
      <c r="E815" s="21"/>
    </row>
    <row r="816" spans="1:5" s="3" customFormat="1" ht="23.25">
      <c r="A816" s="21"/>
      <c r="B816" s="21"/>
      <c r="C816" s="21"/>
      <c r="D816" s="21"/>
      <c r="E816" s="21"/>
    </row>
    <row r="817" spans="1:5" s="3" customFormat="1" ht="23.25">
      <c r="A817" s="21"/>
      <c r="B817" s="21"/>
      <c r="C817" s="21"/>
      <c r="D817" s="21"/>
      <c r="E817" s="21"/>
    </row>
    <row r="818" spans="1:5" s="3" customFormat="1" ht="23.25">
      <c r="A818" s="21"/>
      <c r="B818" s="21"/>
      <c r="C818" s="21"/>
      <c r="D818" s="21"/>
      <c r="E818" s="21"/>
    </row>
    <row r="819" spans="1:5" s="3" customFormat="1" ht="23.25">
      <c r="A819" s="21"/>
      <c r="B819" s="21"/>
      <c r="C819" s="21"/>
      <c r="D819" s="21"/>
      <c r="E819" s="21"/>
    </row>
    <row r="820" spans="1:5" s="3" customFormat="1" ht="23.25">
      <c r="A820" s="21"/>
      <c r="B820" s="21"/>
      <c r="C820" s="21"/>
      <c r="D820" s="21"/>
      <c r="E820" s="21"/>
    </row>
    <row r="821" spans="1:5" s="3" customFormat="1" ht="23.25">
      <c r="A821" s="21"/>
      <c r="B821" s="21"/>
      <c r="C821" s="21"/>
      <c r="D821" s="21"/>
      <c r="E821" s="21"/>
    </row>
    <row r="822" spans="1:5" s="3" customFormat="1" ht="23.25">
      <c r="A822" s="21"/>
      <c r="B822" s="21"/>
      <c r="C822" s="21"/>
      <c r="D822" s="21"/>
      <c r="E822" s="21"/>
    </row>
    <row r="823" spans="1:5" s="3" customFormat="1" ht="23.25">
      <c r="A823" s="21"/>
      <c r="B823" s="21"/>
      <c r="C823" s="21"/>
      <c r="D823" s="21"/>
      <c r="E823" s="21"/>
    </row>
    <row r="824" spans="1:5" s="3" customFormat="1" ht="23.25">
      <c r="A824" s="21"/>
      <c r="B824" s="21"/>
      <c r="C824" s="21"/>
      <c r="D824" s="21"/>
      <c r="E824" s="21"/>
    </row>
    <row r="825" spans="1:5" s="3" customFormat="1" ht="23.25">
      <c r="A825" s="21"/>
      <c r="B825" s="21"/>
      <c r="C825" s="21"/>
      <c r="D825" s="21"/>
      <c r="E825" s="21"/>
    </row>
    <row r="826" spans="1:5" s="3" customFormat="1" ht="23.25">
      <c r="A826" s="21"/>
      <c r="B826" s="21"/>
      <c r="C826" s="21"/>
      <c r="D826" s="21"/>
      <c r="E826" s="21"/>
    </row>
    <row r="827" spans="1:5" s="3" customFormat="1" ht="23.25">
      <c r="A827" s="21"/>
      <c r="B827" s="21"/>
      <c r="C827" s="21"/>
      <c r="D827" s="21"/>
      <c r="E827" s="21"/>
    </row>
    <row r="828" spans="1:5" s="3" customFormat="1" ht="23.25">
      <c r="A828" s="21"/>
      <c r="B828" s="21"/>
      <c r="C828" s="21"/>
      <c r="D828" s="21"/>
      <c r="E828" s="21"/>
    </row>
    <row r="829" spans="1:5" s="3" customFormat="1" ht="23.25">
      <c r="A829" s="21"/>
      <c r="B829" s="21"/>
      <c r="C829" s="21"/>
      <c r="D829" s="21"/>
      <c r="E829" s="21"/>
    </row>
    <row r="830" spans="1:5" s="3" customFormat="1" ht="23.25">
      <c r="A830" s="21"/>
      <c r="B830" s="21"/>
      <c r="C830" s="21"/>
      <c r="D830" s="21"/>
      <c r="E830" s="21"/>
    </row>
    <row r="831" spans="1:5" s="3" customFormat="1" ht="23.25">
      <c r="A831" s="21"/>
      <c r="B831" s="21"/>
      <c r="C831" s="21"/>
      <c r="D831" s="21"/>
      <c r="E831" s="21"/>
    </row>
    <row r="832" spans="1:5" s="3" customFormat="1" ht="23.25">
      <c r="A832" s="21"/>
      <c r="B832" s="21"/>
      <c r="C832" s="21"/>
      <c r="D832" s="21"/>
      <c r="E832" s="21"/>
    </row>
    <row r="833" spans="1:5" s="3" customFormat="1" ht="23.25">
      <c r="A833" s="21"/>
      <c r="B833" s="21"/>
      <c r="C833" s="21"/>
      <c r="D833" s="21"/>
      <c r="E833" s="21"/>
    </row>
    <row r="834" spans="1:5" s="3" customFormat="1" ht="23.25">
      <c r="A834" s="21"/>
      <c r="B834" s="21"/>
      <c r="C834" s="21"/>
      <c r="D834" s="21"/>
      <c r="E834" s="21"/>
    </row>
    <row r="835" spans="1:5" s="3" customFormat="1" ht="23.25">
      <c r="A835" s="21"/>
      <c r="B835" s="21"/>
      <c r="C835" s="21"/>
      <c r="D835" s="21"/>
      <c r="E835" s="21"/>
    </row>
    <row r="836" spans="1:5" s="3" customFormat="1" ht="23.25">
      <c r="A836" s="21"/>
      <c r="B836" s="21"/>
      <c r="C836" s="21"/>
      <c r="D836" s="21"/>
      <c r="E836" s="21"/>
    </row>
    <row r="837" spans="1:5" s="3" customFormat="1" ht="23.25">
      <c r="A837" s="21"/>
      <c r="B837" s="21"/>
      <c r="C837" s="21"/>
      <c r="D837" s="21"/>
      <c r="E837" s="21"/>
    </row>
    <row r="838" spans="1:5" s="3" customFormat="1" ht="23.25">
      <c r="A838" s="21"/>
      <c r="B838" s="21"/>
      <c r="C838" s="21"/>
      <c r="D838" s="21"/>
      <c r="E838" s="21"/>
    </row>
    <row r="839" spans="1:5" s="3" customFormat="1" ht="23.25">
      <c r="A839" s="21"/>
      <c r="B839" s="21"/>
      <c r="C839" s="21"/>
      <c r="D839" s="21"/>
      <c r="E839" s="21"/>
    </row>
    <row r="840" spans="1:5" s="3" customFormat="1" ht="23.25">
      <c r="A840" s="21"/>
      <c r="B840" s="21"/>
      <c r="C840" s="21"/>
      <c r="D840" s="21"/>
      <c r="E840" s="21"/>
    </row>
    <row r="841" spans="1:5" s="3" customFormat="1" ht="23.25">
      <c r="A841" s="21"/>
      <c r="B841" s="21"/>
      <c r="C841" s="21"/>
      <c r="D841" s="21"/>
      <c r="E841" s="21"/>
    </row>
    <row r="842" spans="1:5" s="3" customFormat="1" ht="23.25">
      <c r="A842" s="21"/>
      <c r="B842" s="21"/>
      <c r="C842" s="21"/>
      <c r="D842" s="21"/>
      <c r="E842" s="21"/>
    </row>
    <row r="843" spans="1:5" s="3" customFormat="1" ht="23.25">
      <c r="A843" s="21"/>
      <c r="B843" s="21"/>
      <c r="C843" s="21"/>
      <c r="D843" s="21"/>
      <c r="E843" s="21"/>
    </row>
    <row r="844" spans="1:5" s="3" customFormat="1" ht="23.25">
      <c r="A844" s="21"/>
      <c r="B844" s="21"/>
      <c r="C844" s="21"/>
      <c r="D844" s="21"/>
      <c r="E844" s="21"/>
    </row>
    <row r="845" spans="1:5" s="3" customFormat="1" ht="23.25">
      <c r="A845" s="21"/>
      <c r="B845" s="21"/>
      <c r="C845" s="21"/>
      <c r="D845" s="21"/>
      <c r="E845" s="21"/>
    </row>
    <row r="846" spans="1:5" s="3" customFormat="1" ht="23.25">
      <c r="A846" s="21"/>
      <c r="B846" s="21"/>
      <c r="C846" s="21"/>
      <c r="D846" s="21"/>
      <c r="E846" s="21"/>
    </row>
    <row r="847" spans="1:5" s="3" customFormat="1" ht="23.25">
      <c r="A847" s="21"/>
      <c r="B847" s="21"/>
      <c r="C847" s="21"/>
      <c r="D847" s="21"/>
      <c r="E847" s="21"/>
    </row>
    <row r="848" spans="1:5" s="3" customFormat="1" ht="23.25">
      <c r="A848" s="21"/>
      <c r="B848" s="21"/>
      <c r="C848" s="21"/>
      <c r="D848" s="21"/>
      <c r="E848" s="21"/>
    </row>
    <row r="849" spans="1:5" s="3" customFormat="1" ht="23.25">
      <c r="A849" s="21"/>
      <c r="B849" s="21"/>
      <c r="C849" s="21"/>
      <c r="D849" s="21"/>
      <c r="E849" s="21"/>
    </row>
    <row r="850" spans="1:5" s="3" customFormat="1" ht="23.25">
      <c r="A850" s="21"/>
      <c r="B850" s="21"/>
      <c r="C850" s="21"/>
      <c r="D850" s="21"/>
      <c r="E850" s="21"/>
    </row>
    <row r="851" spans="1:5" s="3" customFormat="1" ht="23.25">
      <c r="A851" s="21"/>
      <c r="B851" s="21"/>
      <c r="C851" s="21"/>
      <c r="D851" s="21"/>
      <c r="E851" s="21"/>
    </row>
    <row r="852" spans="1:5" s="3" customFormat="1" ht="23.25">
      <c r="A852" s="21"/>
      <c r="B852" s="21"/>
      <c r="C852" s="21"/>
      <c r="D852" s="21"/>
      <c r="E852" s="21"/>
    </row>
    <row r="853" spans="1:5" s="3" customFormat="1" ht="23.25">
      <c r="A853" s="21"/>
      <c r="B853" s="21"/>
      <c r="C853" s="21"/>
      <c r="D853" s="21"/>
      <c r="E853" s="21"/>
    </row>
    <row r="854" spans="1:5" s="3" customFormat="1" ht="23.25">
      <c r="A854" s="21"/>
      <c r="B854" s="21"/>
      <c r="C854" s="21"/>
      <c r="D854" s="21"/>
      <c r="E854" s="21"/>
    </row>
    <row r="855" spans="1:5" s="3" customFormat="1" ht="23.25">
      <c r="A855" s="21"/>
      <c r="B855" s="21"/>
      <c r="C855" s="21"/>
      <c r="D855" s="21"/>
      <c r="E855" s="21"/>
    </row>
    <row r="856" spans="1:5" s="3" customFormat="1" ht="23.25">
      <c r="A856" s="21"/>
      <c r="B856" s="21"/>
      <c r="C856" s="21"/>
      <c r="D856" s="21"/>
      <c r="E856" s="21"/>
    </row>
    <row r="857" spans="1:5" s="3" customFormat="1" ht="23.25">
      <c r="A857" s="21"/>
      <c r="B857" s="21"/>
      <c r="C857" s="21"/>
      <c r="D857" s="21"/>
      <c r="E857" s="21"/>
    </row>
    <row r="858" spans="1:5" s="3" customFormat="1" ht="23.25">
      <c r="A858" s="21"/>
      <c r="B858" s="21"/>
      <c r="C858" s="21"/>
      <c r="D858" s="21"/>
      <c r="E858" s="21"/>
    </row>
    <row r="859" spans="1:5" s="3" customFormat="1" ht="23.25">
      <c r="A859" s="21"/>
      <c r="B859" s="21"/>
      <c r="C859" s="21"/>
      <c r="D859" s="21"/>
      <c r="E859" s="21"/>
    </row>
    <row r="860" spans="1:5" s="3" customFormat="1" ht="23.25">
      <c r="A860" s="21"/>
      <c r="B860" s="21"/>
      <c r="C860" s="21"/>
      <c r="D860" s="21"/>
      <c r="E860" s="21"/>
    </row>
    <row r="861" spans="1:5" s="3" customFormat="1" ht="23.25">
      <c r="A861" s="21"/>
      <c r="B861" s="21"/>
      <c r="C861" s="21"/>
      <c r="D861" s="21"/>
      <c r="E861" s="21"/>
    </row>
    <row r="862" spans="1:5" s="3" customFormat="1" ht="23.25">
      <c r="A862" s="21"/>
      <c r="B862" s="21"/>
      <c r="C862" s="21"/>
      <c r="D862" s="21"/>
      <c r="E862" s="21"/>
    </row>
    <row r="863" spans="1:5" s="3" customFormat="1" ht="23.25">
      <c r="A863" s="21"/>
      <c r="B863" s="21"/>
      <c r="C863" s="21"/>
      <c r="D863" s="21"/>
      <c r="E863" s="21"/>
    </row>
    <row r="864" spans="1:5" s="3" customFormat="1" ht="23.25">
      <c r="A864" s="21"/>
      <c r="B864" s="21"/>
      <c r="C864" s="21"/>
      <c r="D864" s="21"/>
      <c r="E864" s="21"/>
    </row>
    <row r="865" spans="1:5" s="3" customFormat="1" ht="23.25">
      <c r="A865" s="21"/>
      <c r="B865" s="21"/>
      <c r="C865" s="21"/>
      <c r="D865" s="21"/>
      <c r="E865" s="21"/>
    </row>
    <row r="866" spans="1:5" s="3" customFormat="1" ht="23.25">
      <c r="A866" s="21"/>
      <c r="B866" s="21"/>
      <c r="C866" s="21"/>
      <c r="D866" s="21"/>
      <c r="E866" s="21"/>
    </row>
    <row r="867" spans="1:5" s="3" customFormat="1" ht="23.25">
      <c r="A867" s="21"/>
      <c r="B867" s="21"/>
      <c r="C867" s="21"/>
      <c r="D867" s="21"/>
      <c r="E867" s="21"/>
    </row>
    <row r="868" spans="1:5" s="3" customFormat="1" ht="23.25">
      <c r="A868" s="21"/>
      <c r="B868" s="21"/>
      <c r="C868" s="21"/>
      <c r="D868" s="21"/>
      <c r="E868" s="21"/>
    </row>
    <row r="869" spans="1:5" s="3" customFormat="1" ht="23.25">
      <c r="A869" s="21"/>
      <c r="B869" s="21"/>
      <c r="C869" s="21"/>
      <c r="D869" s="21"/>
      <c r="E869" s="21"/>
    </row>
    <row r="870" spans="1:5" s="3" customFormat="1" ht="23.25">
      <c r="A870" s="21"/>
      <c r="B870" s="21"/>
      <c r="C870" s="21"/>
      <c r="D870" s="21"/>
      <c r="E870" s="21"/>
    </row>
    <row r="871" spans="1:5" s="3" customFormat="1" ht="23.25">
      <c r="A871" s="21"/>
      <c r="B871" s="21"/>
      <c r="C871" s="21"/>
      <c r="D871" s="21"/>
      <c r="E871" s="21"/>
    </row>
    <row r="872" spans="1:5" s="3" customFormat="1" ht="23.25">
      <c r="A872" s="21"/>
      <c r="B872" s="21"/>
      <c r="C872" s="21"/>
      <c r="D872" s="21"/>
      <c r="E872" s="21"/>
    </row>
    <row r="873" spans="1:5" s="3" customFormat="1" ht="23.25">
      <c r="A873" s="21"/>
      <c r="B873" s="21"/>
      <c r="C873" s="21"/>
      <c r="D873" s="21"/>
      <c r="E873" s="21"/>
    </row>
    <row r="874" spans="1:5" s="3" customFormat="1" ht="23.25">
      <c r="A874" s="21"/>
      <c r="B874" s="21"/>
      <c r="C874" s="21"/>
      <c r="D874" s="21"/>
      <c r="E874" s="21"/>
    </row>
    <row r="875" spans="1:5" s="3" customFormat="1" ht="23.25">
      <c r="A875" s="21"/>
      <c r="B875" s="21"/>
      <c r="C875" s="21"/>
      <c r="D875" s="21"/>
      <c r="E875" s="21"/>
    </row>
    <row r="876" spans="1:5" s="3" customFormat="1" ht="23.25">
      <c r="A876" s="21"/>
      <c r="B876" s="21"/>
      <c r="C876" s="21"/>
      <c r="D876" s="21"/>
      <c r="E876" s="21"/>
    </row>
    <row r="877" spans="1:5" s="3" customFormat="1" ht="23.25">
      <c r="A877" s="21"/>
      <c r="B877" s="21"/>
      <c r="C877" s="21"/>
      <c r="D877" s="21"/>
      <c r="E877" s="21"/>
    </row>
    <row r="878" spans="1:5" s="3" customFormat="1" ht="23.25">
      <c r="A878" s="21"/>
      <c r="B878" s="21"/>
      <c r="C878" s="21"/>
      <c r="D878" s="21"/>
      <c r="E878" s="21"/>
    </row>
    <row r="879" spans="1:5" s="3" customFormat="1" ht="23.25">
      <c r="A879" s="21"/>
      <c r="B879" s="21"/>
      <c r="C879" s="21"/>
      <c r="D879" s="21"/>
      <c r="E879" s="21"/>
    </row>
    <row r="880" spans="1:5" s="3" customFormat="1" ht="23.25">
      <c r="A880" s="21"/>
      <c r="B880" s="21"/>
      <c r="C880" s="21"/>
      <c r="D880" s="21"/>
      <c r="E880" s="21"/>
    </row>
    <row r="881" spans="1:5" s="3" customFormat="1" ht="23.25">
      <c r="A881" s="21"/>
      <c r="B881" s="21"/>
      <c r="C881" s="21"/>
      <c r="D881" s="21"/>
      <c r="E881" s="21"/>
    </row>
    <row r="882" spans="1:5" s="3" customFormat="1" ht="23.25">
      <c r="A882" s="21"/>
      <c r="B882" s="21"/>
      <c r="C882" s="21"/>
      <c r="D882" s="21"/>
      <c r="E882" s="21"/>
    </row>
    <row r="883" spans="1:5" s="3" customFormat="1" ht="23.25">
      <c r="A883" s="21"/>
      <c r="B883" s="21"/>
      <c r="C883" s="21"/>
      <c r="D883" s="21"/>
      <c r="E883" s="21"/>
    </row>
    <row r="884" spans="1:5" s="3" customFormat="1" ht="23.25">
      <c r="A884" s="21"/>
      <c r="B884" s="21"/>
      <c r="C884" s="21"/>
      <c r="D884" s="21"/>
      <c r="E884" s="21"/>
    </row>
    <row r="885" spans="1:5" s="3" customFormat="1" ht="23.25">
      <c r="A885" s="21"/>
      <c r="B885" s="21"/>
      <c r="C885" s="21"/>
      <c r="D885" s="21"/>
      <c r="E885" s="21"/>
    </row>
    <row r="886" spans="1:5" s="3" customFormat="1" ht="23.25">
      <c r="A886" s="21"/>
      <c r="B886" s="21"/>
      <c r="C886" s="21"/>
      <c r="D886" s="21"/>
      <c r="E886" s="21"/>
    </row>
    <row r="887" spans="1:5" s="3" customFormat="1" ht="23.25">
      <c r="A887" s="21"/>
      <c r="B887" s="21"/>
      <c r="C887" s="21"/>
      <c r="D887" s="21"/>
      <c r="E887" s="21"/>
    </row>
    <row r="888" spans="1:5" s="3" customFormat="1" ht="23.25">
      <c r="A888" s="21"/>
      <c r="B888" s="21"/>
      <c r="C888" s="21"/>
      <c r="D888" s="21"/>
      <c r="E888" s="21"/>
    </row>
    <row r="889" spans="1:5" s="3" customFormat="1" ht="23.25">
      <c r="A889" s="21"/>
      <c r="B889" s="21"/>
      <c r="C889" s="21"/>
      <c r="D889" s="21"/>
      <c r="E889" s="21"/>
    </row>
    <row r="890" spans="1:5" s="3" customFormat="1" ht="23.25">
      <c r="A890" s="21"/>
      <c r="B890" s="21"/>
      <c r="C890" s="21"/>
      <c r="D890" s="21"/>
      <c r="E890" s="21"/>
    </row>
    <row r="891" spans="1:5" s="3" customFormat="1" ht="23.25">
      <c r="A891" s="21"/>
      <c r="B891" s="21"/>
      <c r="C891" s="21"/>
      <c r="D891" s="21"/>
      <c r="E891" s="21"/>
    </row>
    <row r="892" spans="1:5" s="3" customFormat="1" ht="23.25">
      <c r="A892" s="21"/>
      <c r="B892" s="21"/>
      <c r="C892" s="21"/>
      <c r="D892" s="21"/>
      <c r="E892" s="21"/>
    </row>
    <row r="893" spans="1:5" s="3" customFormat="1" ht="23.25">
      <c r="A893" s="21"/>
      <c r="B893" s="21"/>
      <c r="C893" s="21"/>
      <c r="D893" s="21"/>
      <c r="E893" s="21"/>
    </row>
    <row r="894" spans="1:5" s="3" customFormat="1" ht="23.25">
      <c r="A894" s="21"/>
      <c r="B894" s="21"/>
      <c r="C894" s="21"/>
      <c r="D894" s="21"/>
      <c r="E894" s="21"/>
    </row>
    <row r="895" spans="1:5" s="3" customFormat="1" ht="23.25">
      <c r="A895" s="21"/>
      <c r="B895" s="21"/>
      <c r="C895" s="21"/>
      <c r="D895" s="21"/>
      <c r="E895" s="21"/>
    </row>
    <row r="896" spans="1:5" s="3" customFormat="1" ht="23.25">
      <c r="A896" s="21"/>
      <c r="B896" s="21"/>
      <c r="C896" s="21"/>
      <c r="D896" s="21"/>
      <c r="E896" s="21"/>
    </row>
    <row r="897" spans="1:5" s="3" customFormat="1" ht="23.25">
      <c r="A897" s="21"/>
      <c r="B897" s="21"/>
      <c r="C897" s="21"/>
      <c r="D897" s="21"/>
      <c r="E897" s="21"/>
    </row>
    <row r="898" spans="1:5" s="3" customFormat="1" ht="23.25">
      <c r="A898" s="21"/>
      <c r="B898" s="21"/>
      <c r="C898" s="21"/>
      <c r="D898" s="21"/>
      <c r="E898" s="21"/>
    </row>
    <row r="899" spans="1:5" s="3" customFormat="1" ht="23.25">
      <c r="A899" s="21"/>
      <c r="B899" s="21"/>
      <c r="C899" s="21"/>
      <c r="D899" s="21"/>
      <c r="E899" s="21"/>
    </row>
    <row r="900" spans="1:5" s="3" customFormat="1" ht="23.25">
      <c r="A900" s="21"/>
      <c r="B900" s="21"/>
      <c r="C900" s="21"/>
      <c r="D900" s="21"/>
      <c r="E900" s="21"/>
    </row>
    <row r="901" spans="1:5" s="3" customFormat="1" ht="23.25">
      <c r="A901" s="21"/>
      <c r="B901" s="21"/>
      <c r="C901" s="21"/>
      <c r="D901" s="21"/>
      <c r="E901" s="21"/>
    </row>
    <row r="902" spans="1:5" s="3" customFormat="1" ht="23.25">
      <c r="A902" s="21"/>
      <c r="B902" s="21"/>
      <c r="C902" s="21"/>
      <c r="D902" s="21"/>
      <c r="E902" s="21"/>
    </row>
    <row r="903" spans="1:5" s="3" customFormat="1" ht="23.25">
      <c r="A903" s="21"/>
      <c r="B903" s="21"/>
      <c r="C903" s="21"/>
      <c r="D903" s="21"/>
      <c r="E903" s="21"/>
    </row>
    <row r="904" spans="1:5" s="3" customFormat="1" ht="23.25">
      <c r="A904" s="21"/>
      <c r="B904" s="21"/>
      <c r="C904" s="21"/>
      <c r="D904" s="21"/>
      <c r="E904" s="21"/>
    </row>
    <row r="905" spans="1:5" s="3" customFormat="1" ht="23.25">
      <c r="A905" s="21"/>
      <c r="B905" s="21"/>
      <c r="C905" s="21"/>
      <c r="D905" s="21"/>
      <c r="E905" s="21"/>
    </row>
    <row r="906" spans="1:5" s="3" customFormat="1" ht="23.25">
      <c r="A906" s="21"/>
      <c r="B906" s="21"/>
      <c r="C906" s="21"/>
      <c r="D906" s="21"/>
      <c r="E906" s="21"/>
    </row>
    <row r="907" spans="1:5" s="3" customFormat="1" ht="23.25">
      <c r="A907" s="21"/>
      <c r="B907" s="21"/>
      <c r="C907" s="21"/>
      <c r="D907" s="21"/>
      <c r="E907" s="21"/>
    </row>
    <row r="908" spans="1:5" s="3" customFormat="1" ht="23.25">
      <c r="A908" s="21"/>
      <c r="B908" s="21"/>
      <c r="C908" s="21"/>
      <c r="D908" s="21"/>
      <c r="E908" s="21"/>
    </row>
    <row r="909" spans="1:5" s="3" customFormat="1" ht="23.25">
      <c r="A909" s="21"/>
      <c r="B909" s="21"/>
      <c r="C909" s="21"/>
      <c r="D909" s="21"/>
      <c r="E909" s="21"/>
    </row>
    <row r="910" spans="1:5" s="3" customFormat="1" ht="23.25">
      <c r="A910" s="21"/>
      <c r="B910" s="21"/>
      <c r="C910" s="21"/>
      <c r="D910" s="21"/>
      <c r="E910" s="21"/>
    </row>
    <row r="911" spans="1:5" s="3" customFormat="1" ht="23.25">
      <c r="A911" s="21"/>
      <c r="B911" s="21"/>
      <c r="C911" s="21"/>
      <c r="D911" s="21"/>
      <c r="E911" s="21"/>
    </row>
    <row r="912" spans="1:5" s="3" customFormat="1" ht="23.25">
      <c r="A912" s="21"/>
      <c r="B912" s="21"/>
      <c r="C912" s="21"/>
      <c r="D912" s="21"/>
      <c r="E912" s="21"/>
    </row>
    <row r="913" spans="1:5" s="3" customFormat="1" ht="23.25">
      <c r="A913" s="21"/>
      <c r="B913" s="21"/>
      <c r="C913" s="21"/>
      <c r="D913" s="21"/>
      <c r="E913" s="21"/>
    </row>
    <row r="914" spans="1:5" s="3" customFormat="1" ht="23.25">
      <c r="A914" s="21"/>
      <c r="B914" s="21"/>
      <c r="C914" s="21"/>
      <c r="D914" s="21"/>
      <c r="E914" s="21"/>
    </row>
    <row r="915" spans="1:5" s="3" customFormat="1" ht="23.25">
      <c r="A915" s="21"/>
      <c r="B915" s="21"/>
      <c r="C915" s="21"/>
      <c r="D915" s="21"/>
      <c r="E915" s="21"/>
    </row>
    <row r="916" spans="1:5" s="3" customFormat="1" ht="23.25">
      <c r="A916" s="21"/>
      <c r="B916" s="21"/>
      <c r="C916" s="21"/>
      <c r="D916" s="21"/>
      <c r="E916" s="21"/>
    </row>
    <row r="917" spans="1:5" s="3" customFormat="1" ht="23.25">
      <c r="A917" s="21"/>
      <c r="B917" s="21"/>
      <c r="C917" s="21"/>
      <c r="D917" s="21"/>
      <c r="E917" s="21"/>
    </row>
    <row r="918" spans="1:5" s="3" customFormat="1" ht="23.25">
      <c r="A918" s="21"/>
      <c r="B918" s="21"/>
      <c r="C918" s="21"/>
      <c r="D918" s="21"/>
      <c r="E918" s="21"/>
    </row>
    <row r="919" spans="1:5" s="3" customFormat="1" ht="23.25">
      <c r="A919" s="21"/>
      <c r="B919" s="21"/>
      <c r="C919" s="21"/>
      <c r="D919" s="21"/>
      <c r="E919" s="21"/>
    </row>
    <row r="920" spans="1:5" s="3" customFormat="1" ht="23.25">
      <c r="A920" s="21"/>
      <c r="B920" s="21"/>
      <c r="C920" s="21"/>
      <c r="D920" s="21"/>
      <c r="E920" s="21"/>
    </row>
    <row r="921" spans="1:5" s="3" customFormat="1" ht="23.25">
      <c r="A921" s="21"/>
      <c r="B921" s="21"/>
      <c r="C921" s="21"/>
      <c r="D921" s="21"/>
      <c r="E921" s="21"/>
    </row>
    <row r="922" spans="1:5" s="3" customFormat="1" ht="23.25">
      <c r="A922" s="21"/>
      <c r="B922" s="21"/>
      <c r="C922" s="21"/>
      <c r="D922" s="21"/>
      <c r="E922" s="21"/>
    </row>
    <row r="923" spans="1:5" s="3" customFormat="1" ht="23.25">
      <c r="A923" s="21"/>
      <c r="B923" s="21"/>
      <c r="C923" s="21"/>
      <c r="D923" s="21"/>
      <c r="E923" s="21"/>
    </row>
    <row r="924" spans="1:5" s="3" customFormat="1" ht="23.25">
      <c r="A924" s="21"/>
      <c r="B924" s="21"/>
      <c r="C924" s="21"/>
      <c r="D924" s="21"/>
      <c r="E924" s="21"/>
    </row>
    <row r="925" spans="1:5" s="3" customFormat="1" ht="23.25">
      <c r="A925" s="21"/>
      <c r="B925" s="21"/>
      <c r="C925" s="21"/>
      <c r="D925" s="21"/>
      <c r="E925" s="21"/>
    </row>
    <row r="926" spans="1:5" s="3" customFormat="1" ht="23.25">
      <c r="A926" s="21"/>
      <c r="B926" s="21"/>
      <c r="C926" s="21"/>
      <c r="D926" s="21"/>
      <c r="E926" s="21"/>
    </row>
    <row r="927" spans="1:5" s="3" customFormat="1" ht="23.25">
      <c r="A927" s="21"/>
      <c r="B927" s="21"/>
      <c r="C927" s="21"/>
      <c r="D927" s="21"/>
      <c r="E927" s="21"/>
    </row>
    <row r="928" spans="1:5" s="3" customFormat="1" ht="23.25">
      <c r="A928" s="21"/>
      <c r="B928" s="21"/>
      <c r="C928" s="21"/>
      <c r="D928" s="21"/>
      <c r="E928" s="21"/>
    </row>
    <row r="929" spans="1:5" s="3" customFormat="1" ht="23.25">
      <c r="A929" s="21"/>
      <c r="B929" s="21"/>
      <c r="C929" s="21"/>
      <c r="D929" s="21"/>
      <c r="E929" s="21"/>
    </row>
    <row r="930" spans="1:5" s="3" customFormat="1" ht="23.25">
      <c r="A930" s="21"/>
      <c r="B930" s="21"/>
      <c r="C930" s="21"/>
      <c r="D930" s="21"/>
      <c r="E930" s="21"/>
    </row>
    <row r="931" spans="1:5" s="3" customFormat="1" ht="23.25">
      <c r="A931" s="21"/>
      <c r="B931" s="21"/>
      <c r="C931" s="21"/>
      <c r="D931" s="21"/>
      <c r="E931" s="21"/>
    </row>
    <row r="932" spans="1:5" s="3" customFormat="1" ht="23.25">
      <c r="A932" s="21"/>
      <c r="B932" s="21"/>
      <c r="C932" s="21"/>
      <c r="D932" s="21"/>
      <c r="E932" s="21"/>
    </row>
    <row r="933" spans="1:5" s="3" customFormat="1" ht="23.25">
      <c r="A933" s="21"/>
      <c r="B933" s="21"/>
      <c r="C933" s="21"/>
      <c r="D933" s="21"/>
      <c r="E933" s="21"/>
    </row>
    <row r="934" spans="1:5" s="3" customFormat="1" ht="23.25">
      <c r="A934" s="21"/>
      <c r="B934" s="21"/>
      <c r="C934" s="21"/>
      <c r="D934" s="21"/>
      <c r="E934" s="21"/>
    </row>
    <row r="935" spans="1:5" s="3" customFormat="1" ht="23.25">
      <c r="A935" s="21"/>
      <c r="B935" s="21"/>
      <c r="C935" s="21"/>
      <c r="D935" s="21"/>
      <c r="E935" s="21"/>
    </row>
    <row r="936" spans="1:5" s="3" customFormat="1" ht="23.25">
      <c r="A936" s="21"/>
      <c r="B936" s="21"/>
      <c r="C936" s="21"/>
      <c r="D936" s="21"/>
      <c r="E936" s="21"/>
    </row>
    <row r="937" spans="1:5" s="3" customFormat="1" ht="23.25">
      <c r="A937" s="21"/>
      <c r="B937" s="21"/>
      <c r="C937" s="21"/>
      <c r="D937" s="21"/>
      <c r="E937" s="21"/>
    </row>
    <row r="938" spans="1:5" s="3" customFormat="1" ht="23.25">
      <c r="A938" s="21"/>
      <c r="B938" s="21"/>
      <c r="C938" s="21"/>
      <c r="D938" s="21"/>
      <c r="E938" s="21"/>
    </row>
    <row r="939" spans="1:5" s="3" customFormat="1" ht="23.25">
      <c r="A939" s="21"/>
      <c r="B939" s="21"/>
      <c r="C939" s="21"/>
      <c r="D939" s="21"/>
      <c r="E939" s="21"/>
    </row>
    <row r="940" spans="1:5" s="3" customFormat="1" ht="23.25">
      <c r="A940" s="21"/>
      <c r="B940" s="21"/>
      <c r="C940" s="21"/>
      <c r="D940" s="21"/>
      <c r="E940" s="21"/>
    </row>
    <row r="941" spans="1:5" s="3" customFormat="1" ht="23.25">
      <c r="A941" s="21"/>
      <c r="B941" s="21"/>
      <c r="C941" s="21"/>
      <c r="D941" s="21"/>
      <c r="E941" s="21"/>
    </row>
    <row r="942" spans="1:5" s="3" customFormat="1" ht="23.25">
      <c r="A942" s="21"/>
      <c r="B942" s="21"/>
      <c r="C942" s="21"/>
      <c r="D942" s="21"/>
      <c r="E942" s="21"/>
    </row>
    <row r="943" spans="1:5" s="3" customFormat="1" ht="23.25">
      <c r="A943" s="21"/>
      <c r="B943" s="21"/>
      <c r="C943" s="21"/>
      <c r="D943" s="21"/>
      <c r="E943" s="21"/>
    </row>
    <row r="944" spans="1:5" s="3" customFormat="1" ht="23.25">
      <c r="A944" s="21"/>
      <c r="B944" s="21"/>
      <c r="C944" s="21"/>
      <c r="D944" s="21"/>
      <c r="E944" s="21"/>
    </row>
    <row r="945" spans="1:5" s="3" customFormat="1" ht="23.25">
      <c r="A945" s="21"/>
      <c r="B945" s="21"/>
      <c r="C945" s="21"/>
      <c r="D945" s="21"/>
      <c r="E945" s="21"/>
    </row>
    <row r="946" spans="1:5" s="3" customFormat="1" ht="23.25">
      <c r="A946" s="21"/>
      <c r="B946" s="21"/>
      <c r="C946" s="21"/>
      <c r="D946" s="21"/>
      <c r="E946" s="21"/>
    </row>
    <row r="947" spans="1:5" s="3" customFormat="1" ht="23.25">
      <c r="A947" s="21"/>
      <c r="B947" s="21"/>
      <c r="C947" s="21"/>
      <c r="D947" s="21"/>
      <c r="E947" s="21"/>
    </row>
    <row r="948" spans="1:5" s="3" customFormat="1" ht="23.25">
      <c r="A948" s="21"/>
      <c r="B948" s="21"/>
      <c r="C948" s="21"/>
      <c r="D948" s="21"/>
      <c r="E948" s="21"/>
    </row>
    <row r="949" spans="1:5" s="3" customFormat="1" ht="23.25">
      <c r="A949" s="21"/>
      <c r="B949" s="21"/>
      <c r="C949" s="21"/>
      <c r="D949" s="21"/>
      <c r="E949" s="21"/>
    </row>
    <row r="950" spans="1:5" s="3" customFormat="1" ht="23.25">
      <c r="A950" s="21"/>
      <c r="B950" s="21"/>
      <c r="C950" s="21"/>
      <c r="D950" s="21"/>
      <c r="E950" s="21"/>
    </row>
    <row r="951" spans="1:5" s="3" customFormat="1" ht="23.25">
      <c r="A951" s="21"/>
      <c r="B951" s="21"/>
      <c r="C951" s="21"/>
      <c r="D951" s="21"/>
      <c r="E951" s="21"/>
    </row>
    <row r="952" spans="1:5" s="3" customFormat="1" ht="23.25">
      <c r="A952" s="21"/>
      <c r="B952" s="21"/>
      <c r="C952" s="21"/>
      <c r="D952" s="21"/>
      <c r="E952" s="21"/>
    </row>
    <row r="953" spans="1:5" s="3" customFormat="1" ht="23.25">
      <c r="A953" s="21"/>
      <c r="B953" s="21"/>
      <c r="C953" s="21"/>
      <c r="D953" s="21"/>
      <c r="E953" s="21"/>
    </row>
    <row r="954" spans="1:5" s="3" customFormat="1" ht="23.25">
      <c r="A954" s="21"/>
      <c r="B954" s="21"/>
      <c r="C954" s="21"/>
      <c r="D954" s="21"/>
      <c r="E954" s="21"/>
    </row>
    <row r="955" spans="1:5" s="3" customFormat="1" ht="23.25">
      <c r="A955" s="21"/>
      <c r="B955" s="21"/>
      <c r="C955" s="21"/>
      <c r="D955" s="21"/>
      <c r="E955" s="21"/>
    </row>
    <row r="956" spans="1:5" s="3" customFormat="1" ht="23.25">
      <c r="A956" s="21"/>
      <c r="B956" s="21"/>
      <c r="C956" s="21"/>
      <c r="D956" s="21"/>
      <c r="E956" s="21"/>
    </row>
    <row r="957" spans="1:5" s="3" customFormat="1" ht="23.25">
      <c r="A957" s="21"/>
      <c r="B957" s="21"/>
      <c r="C957" s="21"/>
      <c r="D957" s="21"/>
      <c r="E957" s="21"/>
    </row>
    <row r="958" spans="1:5" s="3" customFormat="1" ht="23.25">
      <c r="A958" s="21"/>
      <c r="B958" s="21"/>
      <c r="C958" s="21"/>
      <c r="D958" s="21"/>
      <c r="E958" s="21"/>
    </row>
    <row r="959" spans="1:5" s="3" customFormat="1" ht="23.25">
      <c r="A959" s="21"/>
      <c r="B959" s="21"/>
      <c r="C959" s="21"/>
      <c r="D959" s="21"/>
      <c r="E959" s="21"/>
    </row>
    <row r="960" spans="1:5" s="3" customFormat="1" ht="23.25">
      <c r="A960" s="21"/>
      <c r="B960" s="21"/>
      <c r="C960" s="21"/>
      <c r="D960" s="21"/>
      <c r="E960" s="21"/>
    </row>
    <row r="961" spans="1:5" s="3" customFormat="1" ht="23.25">
      <c r="A961" s="21"/>
      <c r="B961" s="21"/>
      <c r="C961" s="21"/>
      <c r="D961" s="21"/>
      <c r="E961" s="21"/>
    </row>
    <row r="962" spans="1:5" s="3" customFormat="1" ht="23.25">
      <c r="A962" s="21"/>
      <c r="B962" s="21"/>
      <c r="C962" s="21"/>
      <c r="D962" s="21"/>
      <c r="E962" s="21"/>
    </row>
    <row r="963" spans="1:5" s="3" customFormat="1" ht="23.25">
      <c r="A963" s="21"/>
      <c r="B963" s="21"/>
      <c r="C963" s="21"/>
      <c r="D963" s="21"/>
      <c r="E963" s="21"/>
    </row>
    <row r="964" spans="1:5" s="3" customFormat="1" ht="23.25">
      <c r="A964" s="21"/>
      <c r="B964" s="21"/>
      <c r="C964" s="21"/>
      <c r="D964" s="21"/>
      <c r="E964" s="21"/>
    </row>
    <row r="965" spans="1:5" s="3" customFormat="1" ht="23.25">
      <c r="A965" s="21"/>
      <c r="B965" s="21"/>
      <c r="C965" s="21"/>
      <c r="D965" s="21"/>
      <c r="E965" s="21"/>
    </row>
    <row r="966" spans="1:5" s="3" customFormat="1" ht="23.25">
      <c r="A966" s="21"/>
      <c r="B966" s="21"/>
      <c r="C966" s="21"/>
      <c r="D966" s="21"/>
      <c r="E966" s="21"/>
    </row>
    <row r="967" spans="1:5" s="3" customFormat="1" ht="23.25">
      <c r="A967" s="21"/>
      <c r="B967" s="21"/>
      <c r="C967" s="21"/>
      <c r="D967" s="21"/>
      <c r="E967" s="21"/>
    </row>
    <row r="968" spans="1:5" s="3" customFormat="1" ht="23.25">
      <c r="A968" s="21"/>
      <c r="B968" s="21"/>
      <c r="C968" s="21"/>
      <c r="D968" s="21"/>
      <c r="E968" s="21"/>
    </row>
    <row r="969" spans="1:5" s="3" customFormat="1" ht="23.25">
      <c r="A969" s="21"/>
      <c r="B969" s="21"/>
      <c r="C969" s="21"/>
      <c r="D969" s="21"/>
      <c r="E969" s="21"/>
    </row>
    <row r="970" spans="1:5" s="3" customFormat="1" ht="23.25">
      <c r="A970" s="21"/>
      <c r="B970" s="21"/>
      <c r="C970" s="21"/>
      <c r="D970" s="21"/>
      <c r="E970" s="21"/>
    </row>
    <row r="971" spans="1:5" s="3" customFormat="1" ht="23.25">
      <c r="A971" s="21"/>
      <c r="B971" s="21"/>
      <c r="C971" s="21"/>
      <c r="D971" s="21"/>
      <c r="E971" s="21"/>
    </row>
    <row r="972" spans="1:5" s="3" customFormat="1" ht="23.25">
      <c r="A972" s="21"/>
      <c r="B972" s="21"/>
      <c r="C972" s="21"/>
      <c r="D972" s="21"/>
      <c r="E972" s="21"/>
    </row>
    <row r="973" spans="1:5" s="3" customFormat="1" ht="23.25">
      <c r="A973" s="21"/>
      <c r="B973" s="21"/>
      <c r="C973" s="21"/>
      <c r="D973" s="21"/>
      <c r="E973" s="21"/>
    </row>
    <row r="974" spans="1:5" s="3" customFormat="1" ht="23.25">
      <c r="A974" s="21"/>
      <c r="B974" s="21"/>
      <c r="C974" s="21"/>
      <c r="D974" s="21"/>
      <c r="E974" s="21"/>
    </row>
    <row r="975" spans="1:5" s="3" customFormat="1" ht="23.25">
      <c r="A975" s="21"/>
      <c r="B975" s="21"/>
      <c r="C975" s="21"/>
      <c r="D975" s="21"/>
      <c r="E975" s="21"/>
    </row>
    <row r="976" spans="1:5" s="3" customFormat="1" ht="23.25">
      <c r="A976" s="21"/>
      <c r="B976" s="21"/>
      <c r="C976" s="21"/>
      <c r="D976" s="21"/>
      <c r="E976" s="21"/>
    </row>
    <row r="977" spans="1:5" s="3" customFormat="1" ht="23.25">
      <c r="A977" s="21"/>
      <c r="B977" s="21"/>
      <c r="C977" s="21"/>
      <c r="D977" s="21"/>
      <c r="E977" s="21"/>
    </row>
    <row r="978" spans="1:5" s="3" customFormat="1" ht="23.25">
      <c r="A978" s="21"/>
      <c r="B978" s="21"/>
      <c r="C978" s="21"/>
      <c r="D978" s="21"/>
      <c r="E978" s="21"/>
    </row>
    <row r="979" spans="1:5" s="3" customFormat="1" ht="23.25">
      <c r="A979" s="21"/>
      <c r="B979" s="21"/>
      <c r="C979" s="21"/>
      <c r="D979" s="21"/>
      <c r="E979" s="21"/>
    </row>
    <row r="980" spans="1:5" s="3" customFormat="1" ht="23.25">
      <c r="A980" s="21"/>
      <c r="B980" s="21"/>
      <c r="C980" s="21"/>
      <c r="D980" s="21"/>
      <c r="E980" s="21"/>
    </row>
    <row r="981" spans="1:5" s="3" customFormat="1" ht="23.25">
      <c r="A981" s="21"/>
      <c r="B981" s="21"/>
      <c r="C981" s="21"/>
      <c r="D981" s="21"/>
      <c r="E981" s="21"/>
    </row>
    <row r="982" spans="1:5" s="3" customFormat="1" ht="23.25">
      <c r="A982" s="21"/>
      <c r="B982" s="21"/>
      <c r="C982" s="21"/>
      <c r="D982" s="21"/>
      <c r="E982" s="21"/>
    </row>
    <row r="983" spans="1:5" s="3" customFormat="1" ht="23.25">
      <c r="A983" s="21"/>
      <c r="B983" s="21"/>
      <c r="C983" s="21"/>
      <c r="D983" s="21"/>
      <c r="E983" s="21"/>
    </row>
    <row r="984" spans="1:5" s="3" customFormat="1" ht="23.25">
      <c r="A984" s="21"/>
      <c r="B984" s="21"/>
      <c r="C984" s="21"/>
      <c r="D984" s="21"/>
      <c r="E984" s="21"/>
    </row>
    <row r="985" spans="1:5" s="3" customFormat="1" ht="23.25">
      <c r="A985" s="21"/>
      <c r="B985" s="21"/>
      <c r="C985" s="21"/>
      <c r="D985" s="21"/>
      <c r="E985" s="21"/>
    </row>
    <row r="986" spans="1:5" s="3" customFormat="1" ht="23.25">
      <c r="A986" s="21"/>
      <c r="B986" s="21"/>
      <c r="C986" s="21"/>
      <c r="D986" s="21"/>
      <c r="E986" s="21"/>
    </row>
    <row r="987" spans="1:5" s="3" customFormat="1" ht="23.25">
      <c r="A987" s="21"/>
      <c r="B987" s="21"/>
      <c r="C987" s="21"/>
      <c r="D987" s="21"/>
      <c r="E987" s="21"/>
    </row>
    <row r="988" spans="1:5" s="3" customFormat="1" ht="23.25">
      <c r="A988" s="21"/>
      <c r="B988" s="21"/>
      <c r="C988" s="21"/>
      <c r="D988" s="21"/>
      <c r="E988" s="21"/>
    </row>
    <row r="989" spans="1:5" s="3" customFormat="1" ht="23.25">
      <c r="A989" s="21"/>
      <c r="B989" s="21"/>
      <c r="C989" s="21"/>
      <c r="D989" s="21"/>
      <c r="E989" s="21"/>
    </row>
    <row r="990" spans="1:5" s="3" customFormat="1" ht="23.25">
      <c r="A990" s="21"/>
      <c r="B990" s="21"/>
      <c r="C990" s="21"/>
      <c r="D990" s="21"/>
      <c r="E990" s="21"/>
    </row>
    <row r="991" spans="1:5" s="3" customFormat="1" ht="23.25">
      <c r="A991" s="21"/>
      <c r="B991" s="21"/>
      <c r="C991" s="21"/>
      <c r="D991" s="21"/>
      <c r="E991" s="21"/>
    </row>
    <row r="992" spans="1:5" s="3" customFormat="1" ht="23.25">
      <c r="A992" s="21"/>
      <c r="B992" s="21"/>
      <c r="C992" s="21"/>
      <c r="D992" s="21"/>
      <c r="E992" s="21"/>
    </row>
    <row r="993" spans="1:5" s="3" customFormat="1" ht="23.25">
      <c r="A993" s="21"/>
      <c r="B993" s="21"/>
      <c r="C993" s="21"/>
      <c r="D993" s="21"/>
      <c r="E993" s="21"/>
    </row>
    <row r="994" spans="1:5" s="3" customFormat="1" ht="23.25">
      <c r="A994" s="21"/>
      <c r="B994" s="21"/>
      <c r="C994" s="21"/>
      <c r="D994" s="21"/>
      <c r="E994" s="21"/>
    </row>
    <row r="995" spans="1:5" s="3" customFormat="1" ht="23.25">
      <c r="A995" s="21"/>
      <c r="B995" s="21"/>
      <c r="C995" s="21"/>
      <c r="D995" s="21"/>
      <c r="E995" s="21"/>
    </row>
    <row r="996" spans="1:5" s="3" customFormat="1" ht="23.25">
      <c r="A996" s="21"/>
      <c r="B996" s="21"/>
      <c r="C996" s="21"/>
      <c r="D996" s="21"/>
      <c r="E996" s="21"/>
    </row>
    <row r="997" spans="1:5" s="3" customFormat="1" ht="23.25">
      <c r="A997" s="21"/>
      <c r="B997" s="21"/>
      <c r="C997" s="21"/>
      <c r="D997" s="21"/>
      <c r="E997" s="21"/>
    </row>
    <row r="998" spans="1:5" s="3" customFormat="1" ht="23.25">
      <c r="A998" s="21"/>
      <c r="B998" s="21"/>
      <c r="C998" s="21"/>
      <c r="D998" s="21"/>
      <c r="E998" s="21"/>
    </row>
    <row r="999" spans="1:5" s="3" customFormat="1" ht="23.25">
      <c r="A999" s="21"/>
      <c r="B999" s="21"/>
      <c r="C999" s="21"/>
      <c r="D999" s="21"/>
      <c r="E999" s="21"/>
    </row>
    <row r="1000" spans="1:5" s="3" customFormat="1" ht="23.25">
      <c r="A1000" s="21"/>
      <c r="B1000" s="21"/>
      <c r="C1000" s="21"/>
      <c r="D1000" s="21"/>
      <c r="E1000" s="21"/>
    </row>
    <row r="1001" spans="1:5" s="3" customFormat="1" ht="23.25">
      <c r="A1001" s="21"/>
      <c r="B1001" s="21"/>
      <c r="C1001" s="21"/>
      <c r="D1001" s="21"/>
      <c r="E1001" s="21"/>
    </row>
    <row r="1002" spans="1:5" s="3" customFormat="1" ht="23.25">
      <c r="A1002" s="21"/>
      <c r="B1002" s="21"/>
      <c r="C1002" s="21"/>
      <c r="D1002" s="21"/>
      <c r="E1002" s="21"/>
    </row>
    <row r="1003" spans="1:5" s="3" customFormat="1" ht="23.25">
      <c r="A1003" s="21"/>
      <c r="B1003" s="21"/>
      <c r="C1003" s="21"/>
      <c r="D1003" s="21"/>
      <c r="E1003" s="21"/>
    </row>
    <row r="1004" spans="1:5" s="3" customFormat="1" ht="23.25">
      <c r="A1004" s="21"/>
      <c r="B1004" s="21"/>
      <c r="C1004" s="21"/>
      <c r="D1004" s="21"/>
      <c r="E1004" s="21"/>
    </row>
    <row r="1005" spans="1:5" s="3" customFormat="1" ht="23.25">
      <c r="A1005" s="21"/>
      <c r="B1005" s="21"/>
      <c r="C1005" s="21"/>
      <c r="D1005" s="21"/>
      <c r="E1005" s="21"/>
    </row>
    <row r="1006" spans="1:5" s="3" customFormat="1" ht="23.25">
      <c r="A1006" s="21"/>
      <c r="B1006" s="21"/>
      <c r="C1006" s="21"/>
      <c r="D1006" s="21"/>
      <c r="E1006" s="21"/>
    </row>
    <row r="1007" spans="1:5" s="3" customFormat="1" ht="23.25">
      <c r="A1007" s="21"/>
      <c r="B1007" s="21"/>
      <c r="C1007" s="21"/>
      <c r="D1007" s="21"/>
      <c r="E1007" s="21"/>
    </row>
    <row r="1008" spans="1:5" s="3" customFormat="1" ht="23.25">
      <c r="A1008" s="21"/>
      <c r="B1008" s="21"/>
      <c r="C1008" s="21"/>
      <c r="D1008" s="21"/>
      <c r="E1008" s="21"/>
    </row>
    <row r="1009" spans="1:5" s="3" customFormat="1" ht="23.25">
      <c r="A1009" s="21"/>
      <c r="B1009" s="21"/>
      <c r="C1009" s="21"/>
      <c r="D1009" s="21"/>
      <c r="E1009" s="21"/>
    </row>
    <row r="1010" spans="1:5" s="3" customFormat="1" ht="23.25">
      <c r="A1010" s="21"/>
      <c r="B1010" s="21"/>
      <c r="C1010" s="21"/>
      <c r="D1010" s="21"/>
      <c r="E1010" s="21"/>
    </row>
    <row r="1011" spans="1:5" s="3" customFormat="1" ht="23.25">
      <c r="A1011" s="21"/>
      <c r="B1011" s="21"/>
      <c r="C1011" s="21"/>
      <c r="D1011" s="21"/>
      <c r="E1011" s="21"/>
    </row>
    <row r="1012" spans="1:5" s="3" customFormat="1" ht="23.25">
      <c r="A1012" s="21"/>
      <c r="B1012" s="21"/>
      <c r="C1012" s="21"/>
      <c r="D1012" s="21"/>
      <c r="E1012" s="21"/>
    </row>
    <row r="1013" spans="1:5" s="3" customFormat="1" ht="23.25">
      <c r="A1013" s="21"/>
      <c r="B1013" s="21"/>
      <c r="C1013" s="21"/>
      <c r="D1013" s="21"/>
      <c r="E1013" s="21"/>
    </row>
    <row r="1014" spans="1:5" s="3" customFormat="1" ht="23.25">
      <c r="A1014" s="21"/>
      <c r="B1014" s="21"/>
      <c r="C1014" s="21"/>
      <c r="D1014" s="21"/>
      <c r="E1014" s="21"/>
    </row>
    <row r="1015" spans="1:5" s="3" customFormat="1" ht="23.25">
      <c r="A1015" s="21"/>
      <c r="B1015" s="21"/>
      <c r="C1015" s="21"/>
      <c r="D1015" s="21"/>
      <c r="E1015" s="21"/>
    </row>
    <row r="1016" spans="1:5" s="3" customFormat="1" ht="23.25">
      <c r="A1016" s="21"/>
      <c r="B1016" s="21"/>
      <c r="C1016" s="21"/>
      <c r="D1016" s="21"/>
      <c r="E1016" s="21"/>
    </row>
    <row r="1017" spans="1:5" s="3" customFormat="1" ht="23.25">
      <c r="A1017" s="21"/>
      <c r="B1017" s="21"/>
      <c r="C1017" s="21"/>
      <c r="D1017" s="21"/>
      <c r="E1017" s="21"/>
    </row>
    <row r="1018" spans="1:5" s="3" customFormat="1" ht="23.25">
      <c r="A1018" s="21"/>
      <c r="B1018" s="21"/>
      <c r="C1018" s="21"/>
      <c r="D1018" s="21"/>
      <c r="E1018" s="21"/>
    </row>
    <row r="1019" spans="1:5" s="3" customFormat="1" ht="23.25">
      <c r="A1019" s="21"/>
      <c r="B1019" s="21"/>
      <c r="C1019" s="21"/>
      <c r="D1019" s="21"/>
      <c r="E1019" s="21"/>
    </row>
    <row r="1020" spans="1:5" s="3" customFormat="1" ht="23.25">
      <c r="A1020" s="21"/>
      <c r="B1020" s="21"/>
      <c r="C1020" s="21"/>
      <c r="D1020" s="21"/>
      <c r="E1020" s="21"/>
    </row>
    <row r="1021" spans="1:5" s="3" customFormat="1" ht="23.25">
      <c r="A1021" s="21"/>
      <c r="B1021" s="21"/>
      <c r="C1021" s="21"/>
      <c r="D1021" s="21"/>
      <c r="E1021" s="21"/>
    </row>
    <row r="1022" spans="1:5" s="3" customFormat="1" ht="23.25">
      <c r="A1022" s="21"/>
      <c r="B1022" s="21"/>
      <c r="C1022" s="21"/>
      <c r="D1022" s="21"/>
      <c r="E1022" s="21"/>
    </row>
    <row r="1023" spans="1:5" s="3" customFormat="1" ht="23.25">
      <c r="A1023" s="21"/>
      <c r="B1023" s="21"/>
      <c r="C1023" s="21"/>
      <c r="D1023" s="21"/>
      <c r="E1023" s="21"/>
    </row>
    <row r="1024" spans="1:5" s="3" customFormat="1" ht="23.25">
      <c r="A1024" s="21"/>
      <c r="B1024" s="21"/>
      <c r="C1024" s="21"/>
      <c r="D1024" s="21"/>
      <c r="E1024" s="21"/>
    </row>
    <row r="1025" spans="1:5" s="3" customFormat="1" ht="23.25">
      <c r="A1025" s="21"/>
      <c r="B1025" s="21"/>
      <c r="C1025" s="21"/>
      <c r="D1025" s="21"/>
      <c r="E1025" s="21"/>
    </row>
    <row r="1026" spans="1:5" s="3" customFormat="1" ht="23.25">
      <c r="A1026" s="21"/>
      <c r="B1026" s="21"/>
      <c r="C1026" s="21"/>
      <c r="D1026" s="21"/>
      <c r="E1026" s="21"/>
    </row>
    <row r="1027" spans="1:5" s="3" customFormat="1" ht="23.25">
      <c r="A1027" s="21"/>
      <c r="B1027" s="21"/>
      <c r="C1027" s="21"/>
      <c r="D1027" s="21"/>
      <c r="E1027" s="21"/>
    </row>
    <row r="1028" spans="1:5" s="3" customFormat="1" ht="23.25">
      <c r="A1028" s="21"/>
      <c r="B1028" s="21"/>
      <c r="C1028" s="21"/>
      <c r="D1028" s="21"/>
      <c r="E1028" s="21"/>
    </row>
    <row r="1029" spans="1:5" s="3" customFormat="1" ht="23.25">
      <c r="A1029" s="21"/>
      <c r="B1029" s="21"/>
      <c r="C1029" s="21"/>
      <c r="D1029" s="21"/>
      <c r="E1029" s="21"/>
    </row>
    <row r="1030" spans="1:5" s="3" customFormat="1" ht="23.25">
      <c r="A1030" s="21"/>
      <c r="B1030" s="21"/>
      <c r="C1030" s="21"/>
      <c r="D1030" s="21"/>
      <c r="E1030" s="21"/>
    </row>
    <row r="1031" spans="1:5" s="3" customFormat="1" ht="23.25">
      <c r="A1031" s="21"/>
      <c r="B1031" s="21"/>
      <c r="C1031" s="21"/>
      <c r="D1031" s="21"/>
      <c r="E1031" s="21"/>
    </row>
    <row r="1032" spans="1:5" s="3" customFormat="1" ht="23.25">
      <c r="A1032" s="21"/>
      <c r="B1032" s="21"/>
      <c r="C1032" s="21"/>
      <c r="D1032" s="21"/>
      <c r="E1032" s="21"/>
    </row>
    <row r="1033" spans="1:5" s="3" customFormat="1" ht="23.25">
      <c r="A1033" s="21"/>
      <c r="B1033" s="21"/>
      <c r="C1033" s="21"/>
      <c r="D1033" s="21"/>
      <c r="E1033" s="21"/>
    </row>
    <row r="1034" spans="1:5" s="3" customFormat="1" ht="23.25">
      <c r="A1034" s="21"/>
      <c r="B1034" s="21"/>
      <c r="C1034" s="21"/>
      <c r="D1034" s="21"/>
      <c r="E1034" s="21"/>
    </row>
    <row r="1035" spans="1:5" s="3" customFormat="1" ht="23.25">
      <c r="A1035" s="21"/>
      <c r="B1035" s="21"/>
      <c r="C1035" s="21"/>
      <c r="D1035" s="21"/>
      <c r="E1035" s="21"/>
    </row>
    <row r="1036" spans="1:5" s="3" customFormat="1" ht="23.25">
      <c r="A1036" s="21"/>
      <c r="B1036" s="21"/>
      <c r="C1036" s="21"/>
      <c r="D1036" s="21"/>
      <c r="E1036" s="21"/>
    </row>
    <row r="1037" spans="1:5" s="3" customFormat="1" ht="23.25">
      <c r="A1037" s="21"/>
      <c r="B1037" s="21"/>
      <c r="C1037" s="21"/>
      <c r="D1037" s="21"/>
      <c r="E1037" s="21"/>
    </row>
    <row r="1038" spans="1:5" s="3" customFormat="1" ht="23.25">
      <c r="A1038" s="21"/>
      <c r="B1038" s="21"/>
      <c r="C1038" s="21"/>
      <c r="D1038" s="21"/>
      <c r="E1038" s="21"/>
    </row>
    <row r="1039" spans="1:5" s="3" customFormat="1" ht="23.25">
      <c r="A1039" s="21"/>
      <c r="B1039" s="21"/>
      <c r="C1039" s="21"/>
      <c r="D1039" s="21"/>
      <c r="E1039" s="21"/>
    </row>
    <row r="1040" spans="1:5" s="3" customFormat="1" ht="23.25">
      <c r="A1040" s="21"/>
      <c r="B1040" s="21"/>
      <c r="C1040" s="21"/>
      <c r="D1040" s="21"/>
      <c r="E1040" s="21"/>
    </row>
    <row r="1041" spans="1:5" s="3" customFormat="1" ht="23.25">
      <c r="A1041" s="21"/>
      <c r="B1041" s="21"/>
      <c r="C1041" s="21"/>
      <c r="D1041" s="21"/>
      <c r="E1041" s="21"/>
    </row>
    <row r="1042" spans="1:5" s="3" customFormat="1" ht="23.25">
      <c r="A1042" s="21"/>
      <c r="B1042" s="21"/>
      <c r="C1042" s="21"/>
      <c r="D1042" s="21"/>
      <c r="E1042" s="21"/>
    </row>
  </sheetData>
  <sheetProtection/>
  <mergeCells count="13">
    <mergeCell ref="A36:E36"/>
    <mergeCell ref="A37:E37"/>
    <mergeCell ref="A38:E38"/>
    <mergeCell ref="A1:E1"/>
    <mergeCell ref="A2:E2"/>
    <mergeCell ref="A3:E3"/>
    <mergeCell ref="A4:E4"/>
    <mergeCell ref="A78:E78"/>
    <mergeCell ref="A5:B5"/>
    <mergeCell ref="A41:B41"/>
    <mergeCell ref="A76:E76"/>
    <mergeCell ref="A75:E75"/>
    <mergeCell ref="A77:E77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6"/>
  <sheetViews>
    <sheetView zoomScalePageLayoutView="0" workbookViewId="0" topLeftCell="A1">
      <selection activeCell="F10" sqref="F10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310" t="s">
        <v>76</v>
      </c>
      <c r="B1" s="311"/>
      <c r="C1" s="310" t="s">
        <v>52</v>
      </c>
      <c r="D1" s="311"/>
    </row>
    <row r="2" spans="1:4" s="3" customFormat="1" ht="23.25">
      <c r="A2" s="312" t="s">
        <v>53</v>
      </c>
      <c r="B2" s="313"/>
      <c r="C2" s="312" t="s">
        <v>78</v>
      </c>
      <c r="D2" s="313"/>
    </row>
    <row r="3" spans="1:4" s="3" customFormat="1" ht="23.25">
      <c r="A3" s="316" t="s">
        <v>54</v>
      </c>
      <c r="B3" s="317"/>
      <c r="C3" s="314"/>
      <c r="D3" s="315"/>
    </row>
    <row r="4" spans="1:4" s="3" customFormat="1" ht="23.25">
      <c r="A4" s="307" t="s">
        <v>287</v>
      </c>
      <c r="B4" s="308"/>
      <c r="C4" s="309"/>
      <c r="D4" s="6">
        <v>36293454.83</v>
      </c>
    </row>
    <row r="5" spans="1:4" s="3" customFormat="1" ht="23.25">
      <c r="A5" s="7" t="s">
        <v>55</v>
      </c>
      <c r="B5" s="8"/>
      <c r="C5" s="17"/>
      <c r="D5" s="22"/>
    </row>
    <row r="6" spans="1:4" s="3" customFormat="1" ht="23.25">
      <c r="A6" s="9" t="s">
        <v>56</v>
      </c>
      <c r="B6" s="10" t="s">
        <v>57</v>
      </c>
      <c r="C6" s="65" t="s">
        <v>51</v>
      </c>
      <c r="D6" s="22"/>
    </row>
    <row r="7" spans="1:4" s="3" customFormat="1" ht="23.25">
      <c r="A7" s="9"/>
      <c r="B7" s="10"/>
      <c r="C7" s="65"/>
      <c r="D7" s="22"/>
    </row>
    <row r="8" spans="1:4" s="3" customFormat="1" ht="23.25">
      <c r="A8" s="9"/>
      <c r="B8" s="10"/>
      <c r="C8" s="65"/>
      <c r="D8" s="22"/>
    </row>
    <row r="9" spans="1:4" s="3" customFormat="1" ht="23.25">
      <c r="A9" s="12"/>
      <c r="B9" s="25"/>
      <c r="C9" s="19"/>
      <c r="D9" s="22"/>
    </row>
    <row r="10" spans="1:4" s="3" customFormat="1" ht="23.25">
      <c r="A10" s="292" t="s">
        <v>62</v>
      </c>
      <c r="B10" s="293"/>
      <c r="C10" s="19"/>
      <c r="D10" s="22"/>
    </row>
    <row r="11" spans="1:4" s="3" customFormat="1" ht="23.25">
      <c r="A11" s="9" t="s">
        <v>58</v>
      </c>
      <c r="B11" s="10" t="s">
        <v>59</v>
      </c>
      <c r="C11" s="65" t="s">
        <v>51</v>
      </c>
      <c r="D11" s="22"/>
    </row>
    <row r="12" spans="1:4" s="3" customFormat="1" ht="23.25">
      <c r="A12" s="66"/>
      <c r="B12" s="13"/>
      <c r="C12" s="19"/>
      <c r="D12" s="22"/>
    </row>
    <row r="13" spans="1:4" s="3" customFormat="1" ht="23.25">
      <c r="A13" s="12"/>
      <c r="B13" s="13"/>
      <c r="C13" s="19"/>
      <c r="D13" s="22" t="s">
        <v>132</v>
      </c>
    </row>
    <row r="14" spans="1:4" s="3" customFormat="1" ht="23.25">
      <c r="A14" s="12"/>
      <c r="B14" s="13"/>
      <c r="C14" s="19"/>
      <c r="D14" s="22"/>
    </row>
    <row r="15" spans="1:4" s="3" customFormat="1" ht="23.25">
      <c r="A15" s="12"/>
      <c r="B15" s="13"/>
      <c r="C15" s="19"/>
      <c r="D15" s="22"/>
    </row>
    <row r="16" spans="1:4" s="3" customFormat="1" ht="23.25">
      <c r="A16" s="12"/>
      <c r="B16" s="13"/>
      <c r="C16" s="19"/>
      <c r="D16" s="22"/>
    </row>
    <row r="17" spans="1:4" s="3" customFormat="1" ht="23.25">
      <c r="A17" s="12"/>
      <c r="B17" s="13"/>
      <c r="C17" s="19"/>
      <c r="D17" s="22"/>
    </row>
    <row r="18" spans="1:4" s="3" customFormat="1" ht="23.25">
      <c r="A18" s="12"/>
      <c r="B18" s="13"/>
      <c r="C18" s="19"/>
      <c r="D18" s="22"/>
    </row>
    <row r="19" spans="1:4" s="3" customFormat="1" ht="23.25">
      <c r="A19" s="12"/>
      <c r="B19" s="13"/>
      <c r="C19" s="19"/>
      <c r="D19" s="22"/>
    </row>
    <row r="20" spans="1:4" s="3" customFormat="1" ht="23.25">
      <c r="A20" s="12"/>
      <c r="B20" s="13"/>
      <c r="C20" s="19"/>
      <c r="D20" s="22"/>
    </row>
    <row r="21" spans="1:4" s="3" customFormat="1" ht="23.25">
      <c r="A21" s="304" t="s">
        <v>172</v>
      </c>
      <c r="B21" s="305"/>
      <c r="C21" s="306"/>
      <c r="D21" s="22">
        <v>384055.6</v>
      </c>
    </row>
    <row r="22" spans="1:4" s="3" customFormat="1" ht="23.25">
      <c r="A22" s="12"/>
      <c r="B22" s="13"/>
      <c r="C22" s="19"/>
      <c r="D22" s="22" t="s">
        <v>132</v>
      </c>
    </row>
    <row r="23" spans="1:4" s="3" customFormat="1" ht="23.25">
      <c r="A23" s="292" t="s">
        <v>60</v>
      </c>
      <c r="B23" s="293"/>
      <c r="C23" s="17"/>
      <c r="D23" s="22"/>
    </row>
    <row r="24" spans="1:4" s="3" customFormat="1" ht="23.25">
      <c r="A24" s="14" t="s">
        <v>61</v>
      </c>
      <c r="B24" s="8"/>
      <c r="C24" s="17"/>
      <c r="D24" s="22"/>
    </row>
    <row r="25" spans="1:4" s="3" customFormat="1" ht="23.25">
      <c r="A25" s="14"/>
      <c r="B25" s="8"/>
      <c r="C25" s="17"/>
      <c r="D25" s="22"/>
    </row>
    <row r="26" spans="1:4" s="3" customFormat="1" ht="23.25">
      <c r="A26" s="14"/>
      <c r="B26" s="8"/>
      <c r="C26" s="17"/>
      <c r="D26" s="22"/>
    </row>
    <row r="27" spans="1:4" s="3" customFormat="1" ht="23.25">
      <c r="A27" s="14"/>
      <c r="B27" s="8"/>
      <c r="C27" s="17"/>
      <c r="D27" s="22"/>
    </row>
    <row r="28" spans="1:4" s="3" customFormat="1" ht="23.25">
      <c r="A28" s="301"/>
      <c r="B28" s="302"/>
      <c r="C28" s="303"/>
      <c r="D28" s="30" t="s">
        <v>132</v>
      </c>
    </row>
    <row r="29" spans="1:4" s="3" customFormat="1" ht="23.25">
      <c r="A29" s="294" t="s">
        <v>288</v>
      </c>
      <c r="B29" s="295"/>
      <c r="C29" s="296"/>
      <c r="D29" s="23">
        <f>D4-D21</f>
        <v>35909399.23</v>
      </c>
    </row>
    <row r="30" spans="1:4" s="3" customFormat="1" ht="23.25">
      <c r="A30" s="15" t="s">
        <v>63</v>
      </c>
      <c r="B30" s="16"/>
      <c r="C30" s="15" t="s">
        <v>64</v>
      </c>
      <c r="D30" s="18"/>
    </row>
    <row r="31" spans="1:4" s="3" customFormat="1" ht="23.25">
      <c r="A31" s="11"/>
      <c r="B31" s="17"/>
      <c r="C31" s="11"/>
      <c r="D31" s="19"/>
    </row>
    <row r="32" spans="1:4" s="3" customFormat="1" ht="23.25">
      <c r="A32" s="11" t="s">
        <v>67</v>
      </c>
      <c r="B32" s="17"/>
      <c r="C32" s="11" t="s">
        <v>66</v>
      </c>
      <c r="D32" s="17"/>
    </row>
    <row r="33" spans="1:4" s="3" customFormat="1" ht="23.25">
      <c r="A33" s="297" t="s">
        <v>65</v>
      </c>
      <c r="B33" s="298"/>
      <c r="C33" s="297" t="s">
        <v>65</v>
      </c>
      <c r="D33" s="298"/>
    </row>
    <row r="34" spans="1:4" s="3" customFormat="1" ht="23.25">
      <c r="A34" s="297" t="s">
        <v>252</v>
      </c>
      <c r="B34" s="298"/>
      <c r="C34" s="297" t="s">
        <v>252</v>
      </c>
      <c r="D34" s="298"/>
    </row>
    <row r="35" spans="1:4" s="3" customFormat="1" ht="23.25">
      <c r="A35" s="299" t="s">
        <v>289</v>
      </c>
      <c r="B35" s="300"/>
      <c r="C35" s="299" t="s">
        <v>289</v>
      </c>
      <c r="D35" s="300"/>
    </row>
    <row r="36" spans="1:4" s="3" customFormat="1" ht="23.25">
      <c r="A36" s="13"/>
      <c r="B36" s="13"/>
      <c r="C36" s="13"/>
      <c r="D36" s="13"/>
    </row>
    <row r="37" s="2" customFormat="1" ht="24"/>
    <row r="38" s="227" customFormat="1" ht="23.25"/>
    <row r="39" s="227" customFormat="1" ht="23.25"/>
    <row r="40" s="227" customFormat="1" ht="23.25"/>
    <row r="41" s="227" customFormat="1" ht="23.25"/>
    <row r="42" s="227" customFormat="1" ht="23.25"/>
    <row r="43" s="227" customFormat="1" ht="23.25"/>
    <row r="44" s="227" customFormat="1" ht="23.25"/>
    <row r="45" s="227" customFormat="1" ht="23.25"/>
    <row r="46" s="227" customFormat="1" ht="23.25"/>
    <row r="47" s="227" customFormat="1" ht="23.25"/>
    <row r="48" s="227" customFormat="1" ht="23.25"/>
    <row r="49" s="227" customFormat="1" ht="23.25"/>
    <row r="50" s="227" customFormat="1" ht="23.25"/>
    <row r="51" s="227" customFormat="1" ht="23.25"/>
    <row r="52" s="227" customFormat="1" ht="23.25"/>
    <row r="53" s="227" customFormat="1" ht="23.25"/>
    <row r="54" s="227" customFormat="1" ht="23.25"/>
    <row r="55" s="227" customFormat="1" ht="23.25"/>
    <row r="56" s="227" customFormat="1" ht="23.25"/>
    <row r="57" s="227" customFormat="1" ht="23.25"/>
    <row r="58" s="227" customFormat="1" ht="23.25"/>
    <row r="59" s="227" customFormat="1" ht="23.25"/>
    <row r="60" s="227" customFormat="1" ht="23.25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  <row r="676" s="2" customFormat="1" ht="24"/>
    <row r="677" s="2" customFormat="1" ht="24"/>
    <row r="678" s="2" customFormat="1" ht="24"/>
    <row r="679" s="2" customFormat="1" ht="24"/>
    <row r="680" s="2" customFormat="1" ht="24"/>
    <row r="681" s="2" customFormat="1" ht="24"/>
    <row r="682" s="2" customFormat="1" ht="24"/>
    <row r="683" s="2" customFormat="1" ht="24"/>
    <row r="684" s="2" customFormat="1" ht="24"/>
    <row r="685" s="2" customFormat="1" ht="24"/>
    <row r="686" s="2" customFormat="1" ht="24"/>
    <row r="687" s="2" customFormat="1" ht="24"/>
    <row r="688" s="2" customFormat="1" ht="24"/>
    <row r="689" s="2" customFormat="1" ht="24"/>
    <row r="690" s="2" customFormat="1" ht="24"/>
    <row r="691" s="2" customFormat="1" ht="24"/>
    <row r="692" s="2" customFormat="1" ht="24"/>
    <row r="693" s="2" customFormat="1" ht="24"/>
    <row r="694" s="2" customFormat="1" ht="24"/>
    <row r="695" s="2" customFormat="1" ht="24"/>
    <row r="696" s="2" customFormat="1" ht="24"/>
    <row r="697" s="2" customFormat="1" ht="24"/>
    <row r="698" s="2" customFormat="1" ht="24"/>
    <row r="699" s="2" customFormat="1" ht="24"/>
    <row r="700" s="2" customFormat="1" ht="24"/>
    <row r="701" s="2" customFormat="1" ht="24"/>
    <row r="702" s="2" customFormat="1" ht="24"/>
    <row r="703" s="2" customFormat="1" ht="24"/>
    <row r="704" s="2" customFormat="1" ht="24"/>
    <row r="705" s="2" customFormat="1" ht="24"/>
    <row r="706" s="2" customFormat="1" ht="24"/>
    <row r="707" s="2" customFormat="1" ht="24"/>
    <row r="708" s="2" customFormat="1" ht="24"/>
    <row r="709" s="2" customFormat="1" ht="24"/>
    <row r="710" s="2" customFormat="1" ht="24"/>
    <row r="711" s="2" customFormat="1" ht="24"/>
    <row r="712" s="2" customFormat="1" ht="24"/>
    <row r="713" s="2" customFormat="1" ht="24"/>
    <row r="714" s="2" customFormat="1" ht="24"/>
    <row r="715" s="2" customFormat="1" ht="24"/>
    <row r="716" s="2" customFormat="1" ht="24"/>
    <row r="717" s="2" customFormat="1" ht="24"/>
    <row r="718" s="2" customFormat="1" ht="24"/>
    <row r="719" s="2" customFormat="1" ht="24"/>
    <row r="720" s="2" customFormat="1" ht="24"/>
    <row r="721" s="2" customFormat="1" ht="24"/>
    <row r="722" s="2" customFormat="1" ht="24"/>
    <row r="723" s="2" customFormat="1" ht="24"/>
    <row r="724" s="2" customFormat="1" ht="24"/>
    <row r="725" s="2" customFormat="1" ht="24"/>
    <row r="726" s="2" customFormat="1" ht="24"/>
    <row r="727" s="2" customFormat="1" ht="24"/>
    <row r="728" s="2" customFormat="1" ht="24"/>
    <row r="729" s="2" customFormat="1" ht="24"/>
    <row r="730" s="2" customFormat="1" ht="24"/>
    <row r="731" s="2" customFormat="1" ht="24"/>
    <row r="732" s="2" customFormat="1" ht="24"/>
    <row r="733" s="2" customFormat="1" ht="24"/>
    <row r="734" s="2" customFormat="1" ht="24"/>
    <row r="735" s="2" customFormat="1" ht="24"/>
    <row r="736" s="2" customFormat="1" ht="24"/>
    <row r="737" s="2" customFormat="1" ht="24"/>
    <row r="738" s="2" customFormat="1" ht="24"/>
    <row r="739" s="2" customFormat="1" ht="24"/>
    <row r="740" s="2" customFormat="1" ht="24"/>
    <row r="741" s="2" customFormat="1" ht="24"/>
    <row r="742" s="2" customFormat="1" ht="24"/>
    <row r="743" s="2" customFormat="1" ht="24"/>
    <row r="744" s="2" customFormat="1" ht="24"/>
    <row r="745" s="2" customFormat="1" ht="24"/>
    <row r="746" s="2" customFormat="1" ht="24"/>
    <row r="747" s="2" customFormat="1" ht="24"/>
    <row r="748" s="2" customFormat="1" ht="24"/>
    <row r="749" s="2" customFormat="1" ht="24"/>
    <row r="750" s="2" customFormat="1" ht="24"/>
    <row r="751" s="2" customFormat="1" ht="24"/>
    <row r="752" s="2" customFormat="1" ht="24"/>
    <row r="753" s="2" customFormat="1" ht="24"/>
    <row r="754" s="2" customFormat="1" ht="24"/>
    <row r="755" s="2" customFormat="1" ht="24"/>
    <row r="756" s="2" customFormat="1" ht="24"/>
    <row r="757" s="2" customFormat="1" ht="24"/>
    <row r="758" s="2" customFormat="1" ht="24"/>
    <row r="759" s="2" customFormat="1" ht="24"/>
    <row r="760" s="2" customFormat="1" ht="24"/>
    <row r="761" s="2" customFormat="1" ht="24"/>
    <row r="762" s="2" customFormat="1" ht="24"/>
    <row r="763" s="2" customFormat="1" ht="24"/>
    <row r="764" s="2" customFormat="1" ht="24"/>
    <row r="765" s="2" customFormat="1" ht="24"/>
    <row r="766" s="2" customFormat="1" ht="24"/>
    <row r="767" s="2" customFormat="1" ht="24"/>
    <row r="768" s="2" customFormat="1" ht="24"/>
    <row r="769" s="2" customFormat="1" ht="24"/>
    <row r="770" s="2" customFormat="1" ht="24"/>
    <row r="771" s="2" customFormat="1" ht="24"/>
    <row r="772" s="2" customFormat="1" ht="24"/>
    <row r="773" s="2" customFormat="1" ht="24"/>
    <row r="774" s="2" customFormat="1" ht="24"/>
    <row r="775" s="2" customFormat="1" ht="24"/>
    <row r="776" s="2" customFormat="1" ht="24"/>
    <row r="777" s="2" customFormat="1" ht="24"/>
    <row r="778" s="2" customFormat="1" ht="24"/>
    <row r="779" s="2" customFormat="1" ht="24"/>
    <row r="780" s="2" customFormat="1" ht="24"/>
    <row r="781" s="2" customFormat="1" ht="24"/>
    <row r="782" s="2" customFormat="1" ht="24"/>
    <row r="783" s="2" customFormat="1" ht="24"/>
    <row r="784" s="2" customFormat="1" ht="24"/>
    <row r="785" s="2" customFormat="1" ht="24"/>
    <row r="786" s="2" customFormat="1" ht="24"/>
    <row r="787" s="2" customFormat="1" ht="24"/>
    <row r="788" s="2" customFormat="1" ht="24"/>
    <row r="789" s="2" customFormat="1" ht="24"/>
    <row r="790" s="2" customFormat="1" ht="24"/>
    <row r="791" s="2" customFormat="1" ht="24"/>
    <row r="792" s="2" customFormat="1" ht="24"/>
    <row r="793" s="2" customFormat="1" ht="24"/>
    <row r="794" s="2" customFormat="1" ht="24"/>
    <row r="795" s="2" customFormat="1" ht="24"/>
    <row r="796" s="2" customFormat="1" ht="24"/>
    <row r="797" s="2" customFormat="1" ht="24"/>
    <row r="798" s="2" customFormat="1" ht="24"/>
    <row r="799" s="2" customFormat="1" ht="24"/>
    <row r="800" s="2" customFormat="1" ht="24"/>
    <row r="801" s="2" customFormat="1" ht="24"/>
    <row r="802" s="2" customFormat="1" ht="24"/>
    <row r="803" s="2" customFormat="1" ht="24"/>
    <row r="804" s="2" customFormat="1" ht="24"/>
    <row r="805" s="2" customFormat="1" ht="24"/>
    <row r="806" s="2" customFormat="1" ht="24"/>
    <row r="807" s="2" customFormat="1" ht="24"/>
    <row r="808" s="2" customFormat="1" ht="24"/>
    <row r="809" s="2" customFormat="1" ht="24"/>
    <row r="810" s="2" customFormat="1" ht="24"/>
    <row r="811" s="2" customFormat="1" ht="24"/>
    <row r="812" s="2" customFormat="1" ht="24"/>
    <row r="813" s="2" customFormat="1" ht="24"/>
    <row r="814" s="2" customFormat="1" ht="24"/>
    <row r="815" s="2" customFormat="1" ht="24"/>
    <row r="816" s="2" customFormat="1" ht="24"/>
    <row r="817" s="2" customFormat="1" ht="24"/>
    <row r="818" s="2" customFormat="1" ht="24"/>
    <row r="819" s="2" customFormat="1" ht="24"/>
    <row r="820" s="2" customFormat="1" ht="24"/>
    <row r="821" s="2" customFormat="1" ht="24"/>
    <row r="822" s="2" customFormat="1" ht="24"/>
    <row r="823" s="2" customFormat="1" ht="24"/>
    <row r="824" s="2" customFormat="1" ht="24"/>
    <row r="825" s="2" customFormat="1" ht="24"/>
    <row r="826" s="2" customFormat="1" ht="24"/>
    <row r="827" s="2" customFormat="1" ht="24"/>
    <row r="828" s="2" customFormat="1" ht="24"/>
    <row r="829" s="2" customFormat="1" ht="24"/>
    <row r="830" s="2" customFormat="1" ht="24"/>
    <row r="831" s="2" customFormat="1" ht="24"/>
    <row r="832" s="2" customFormat="1" ht="24"/>
    <row r="833" s="2" customFormat="1" ht="24"/>
    <row r="834" s="2" customFormat="1" ht="24"/>
    <row r="835" s="2" customFormat="1" ht="24"/>
    <row r="836" s="2" customFormat="1" ht="24"/>
    <row r="837" s="2" customFormat="1" ht="24"/>
    <row r="838" s="2" customFormat="1" ht="24"/>
    <row r="839" s="2" customFormat="1" ht="24"/>
    <row r="840" s="2" customFormat="1" ht="24"/>
    <row r="841" s="2" customFormat="1" ht="24"/>
    <row r="842" s="2" customFormat="1" ht="24"/>
    <row r="843" s="2" customFormat="1" ht="24"/>
    <row r="844" s="2" customFormat="1" ht="24"/>
    <row r="845" s="2" customFormat="1" ht="24"/>
    <row r="846" s="2" customFormat="1" ht="24"/>
    <row r="847" s="2" customFormat="1" ht="24"/>
    <row r="848" s="2" customFormat="1" ht="24"/>
    <row r="849" s="2" customFormat="1" ht="24"/>
    <row r="850" s="2" customFormat="1" ht="24"/>
    <row r="851" s="2" customFormat="1" ht="24"/>
    <row r="852" s="2" customFormat="1" ht="24"/>
    <row r="853" s="2" customFormat="1" ht="24"/>
    <row r="854" s="2" customFormat="1" ht="24"/>
    <row r="855" s="2" customFormat="1" ht="24"/>
    <row r="856" s="2" customFormat="1" ht="24"/>
    <row r="857" s="2" customFormat="1" ht="24"/>
    <row r="858" s="2" customFormat="1" ht="24"/>
    <row r="859" s="2" customFormat="1" ht="24"/>
    <row r="860" s="2" customFormat="1" ht="24"/>
    <row r="861" s="2" customFormat="1" ht="24"/>
    <row r="862" s="2" customFormat="1" ht="24"/>
    <row r="863" s="2" customFormat="1" ht="24"/>
    <row r="864" s="2" customFormat="1" ht="24"/>
    <row r="865" s="2" customFormat="1" ht="24"/>
    <row r="866" s="2" customFormat="1" ht="24"/>
    <row r="867" s="2" customFormat="1" ht="24"/>
    <row r="868" s="2" customFormat="1" ht="24"/>
    <row r="869" s="2" customFormat="1" ht="24"/>
    <row r="870" s="2" customFormat="1" ht="24"/>
    <row r="871" s="2" customFormat="1" ht="24"/>
    <row r="872" s="2" customFormat="1" ht="24"/>
    <row r="873" s="2" customFormat="1" ht="24"/>
    <row r="874" s="2" customFormat="1" ht="24"/>
    <row r="875" s="2" customFormat="1" ht="24"/>
    <row r="876" s="2" customFormat="1" ht="24"/>
    <row r="877" s="2" customFormat="1" ht="24"/>
    <row r="878" s="2" customFormat="1" ht="24"/>
    <row r="879" s="2" customFormat="1" ht="24"/>
    <row r="880" s="2" customFormat="1" ht="24"/>
    <row r="881" s="2" customFormat="1" ht="24"/>
    <row r="882" s="2" customFormat="1" ht="24"/>
    <row r="883" s="2" customFormat="1" ht="24"/>
    <row r="884" s="2" customFormat="1" ht="24"/>
    <row r="885" s="2" customFormat="1" ht="24"/>
    <row r="886" s="2" customFormat="1" ht="24"/>
    <row r="887" s="2" customFormat="1" ht="24"/>
    <row r="888" s="2" customFormat="1" ht="24"/>
    <row r="889" s="2" customFormat="1" ht="24"/>
    <row r="890" s="2" customFormat="1" ht="24"/>
    <row r="891" s="2" customFormat="1" ht="24"/>
    <row r="892" s="2" customFormat="1" ht="24"/>
    <row r="893" s="2" customFormat="1" ht="24"/>
    <row r="894" s="2" customFormat="1" ht="24"/>
    <row r="895" s="2" customFormat="1" ht="24"/>
    <row r="896" s="2" customFormat="1" ht="24"/>
    <row r="897" s="2" customFormat="1" ht="24"/>
    <row r="898" s="2" customFormat="1" ht="24"/>
    <row r="899" s="2" customFormat="1" ht="24"/>
    <row r="900" s="2" customFormat="1" ht="24"/>
    <row r="901" s="2" customFormat="1" ht="24"/>
    <row r="902" s="2" customFormat="1" ht="24"/>
    <row r="903" s="2" customFormat="1" ht="24"/>
    <row r="904" s="2" customFormat="1" ht="24"/>
    <row r="905" s="2" customFormat="1" ht="24"/>
    <row r="906" s="2" customFormat="1" ht="24"/>
    <row r="907" s="2" customFormat="1" ht="24"/>
    <row r="908" s="2" customFormat="1" ht="24"/>
    <row r="909" s="2" customFormat="1" ht="24"/>
    <row r="910" s="2" customFormat="1" ht="24"/>
    <row r="911" s="2" customFormat="1" ht="24"/>
    <row r="912" s="2" customFormat="1" ht="24"/>
    <row r="913" s="2" customFormat="1" ht="24"/>
    <row r="914" s="2" customFormat="1" ht="24"/>
    <row r="915" s="2" customFormat="1" ht="24"/>
    <row r="916" s="2" customFormat="1" ht="24"/>
    <row r="917" s="2" customFormat="1" ht="24"/>
    <row r="918" s="2" customFormat="1" ht="24"/>
    <row r="919" s="2" customFormat="1" ht="24"/>
    <row r="920" s="2" customFormat="1" ht="24"/>
    <row r="921" s="2" customFormat="1" ht="24"/>
    <row r="922" s="2" customFormat="1" ht="24"/>
    <row r="923" s="2" customFormat="1" ht="24"/>
    <row r="924" s="2" customFormat="1" ht="24"/>
    <row r="925" s="2" customFormat="1" ht="24"/>
    <row r="926" s="2" customFormat="1" ht="24"/>
    <row r="927" s="2" customFormat="1" ht="24"/>
    <row r="928" s="2" customFormat="1" ht="24"/>
    <row r="929" s="2" customFormat="1" ht="24"/>
    <row r="930" s="2" customFormat="1" ht="24"/>
    <row r="931" s="2" customFormat="1" ht="24"/>
    <row r="932" s="2" customFormat="1" ht="24"/>
    <row r="933" s="2" customFormat="1" ht="24"/>
    <row r="934" s="2" customFormat="1" ht="24"/>
    <row r="935" s="2" customFormat="1" ht="24"/>
    <row r="936" s="2" customFormat="1" ht="24"/>
    <row r="937" s="2" customFormat="1" ht="24"/>
    <row r="938" s="2" customFormat="1" ht="24"/>
    <row r="939" s="2" customFormat="1" ht="24"/>
    <row r="940" s="2" customFormat="1" ht="24"/>
    <row r="941" s="2" customFormat="1" ht="24"/>
    <row r="942" s="2" customFormat="1" ht="24"/>
    <row r="943" s="2" customFormat="1" ht="24"/>
    <row r="944" s="2" customFormat="1" ht="24"/>
    <row r="945" s="2" customFormat="1" ht="24"/>
    <row r="946" s="2" customFormat="1" ht="24"/>
    <row r="947" s="2" customFormat="1" ht="24"/>
    <row r="948" s="2" customFormat="1" ht="24"/>
    <row r="949" s="2" customFormat="1" ht="24"/>
    <row r="950" s="2" customFormat="1" ht="24"/>
    <row r="951" s="2" customFormat="1" ht="24"/>
    <row r="952" s="2" customFormat="1" ht="24"/>
    <row r="953" s="2" customFormat="1" ht="24"/>
    <row r="954" s="2" customFormat="1" ht="24"/>
    <row r="955" s="2" customFormat="1" ht="24"/>
    <row r="956" s="2" customFormat="1" ht="24"/>
    <row r="957" s="2" customFormat="1" ht="24"/>
    <row r="958" s="2" customFormat="1" ht="24"/>
    <row r="959" s="2" customFormat="1" ht="24"/>
    <row r="960" s="2" customFormat="1" ht="24"/>
    <row r="961" s="2" customFormat="1" ht="24"/>
    <row r="962" s="2" customFormat="1" ht="24"/>
    <row r="963" s="2" customFormat="1" ht="24"/>
    <row r="964" s="2" customFormat="1" ht="24"/>
    <row r="965" s="2" customFormat="1" ht="24"/>
    <row r="966" s="2" customFormat="1" ht="24"/>
    <row r="967" s="2" customFormat="1" ht="24"/>
    <row r="968" s="2" customFormat="1" ht="24"/>
    <row r="969" s="2" customFormat="1" ht="24"/>
    <row r="970" s="2" customFormat="1" ht="24"/>
    <row r="971" s="2" customFormat="1" ht="24"/>
    <row r="972" s="2" customFormat="1" ht="24"/>
    <row r="973" s="2" customFormat="1" ht="24"/>
    <row r="974" s="2" customFormat="1" ht="24"/>
    <row r="975" s="2" customFormat="1" ht="24"/>
    <row r="976" s="2" customFormat="1" ht="24"/>
    <row r="977" s="2" customFormat="1" ht="24"/>
    <row r="978" s="2" customFormat="1" ht="24"/>
    <row r="979" s="2" customFormat="1" ht="24"/>
    <row r="980" s="2" customFormat="1" ht="24"/>
    <row r="981" s="2" customFormat="1" ht="24"/>
    <row r="982" s="2" customFormat="1" ht="24"/>
    <row r="983" s="2" customFormat="1" ht="24"/>
    <row r="984" s="2" customFormat="1" ht="24"/>
    <row r="985" s="2" customFormat="1" ht="24"/>
    <row r="986" s="2" customFormat="1" ht="24"/>
    <row r="987" s="2" customFormat="1" ht="24"/>
    <row r="988" s="2" customFormat="1" ht="24"/>
    <row r="989" s="2" customFormat="1" ht="24"/>
    <row r="990" s="2" customFormat="1" ht="24"/>
    <row r="991" s="2" customFormat="1" ht="24"/>
    <row r="992" s="2" customFormat="1" ht="24"/>
    <row r="993" s="2" customFormat="1" ht="24"/>
    <row r="994" s="2" customFormat="1" ht="24"/>
    <row r="995" s="2" customFormat="1" ht="24"/>
    <row r="996" s="2" customFormat="1" ht="24"/>
    <row r="997" s="2" customFormat="1" ht="24"/>
    <row r="998" s="2" customFormat="1" ht="24"/>
    <row r="999" s="2" customFormat="1" ht="24"/>
    <row r="1000" s="2" customFormat="1" ht="24"/>
    <row r="1001" s="2" customFormat="1" ht="24"/>
    <row r="1002" s="2" customFormat="1" ht="24"/>
    <row r="1003" s="2" customFormat="1" ht="24"/>
    <row r="1004" s="2" customFormat="1" ht="24"/>
    <row r="1005" s="2" customFormat="1" ht="24"/>
    <row r="1006" s="2" customFormat="1" ht="24"/>
    <row r="1007" s="2" customFormat="1" ht="24"/>
    <row r="1008" s="2" customFormat="1" ht="24"/>
    <row r="1009" s="2" customFormat="1" ht="24"/>
    <row r="1010" s="2" customFormat="1" ht="24"/>
    <row r="1011" s="2" customFormat="1" ht="24"/>
    <row r="1012" s="2" customFormat="1" ht="24"/>
    <row r="1013" s="2" customFormat="1" ht="24"/>
    <row r="1014" s="2" customFormat="1" ht="24"/>
    <row r="1015" s="2" customFormat="1" ht="24"/>
    <row r="1016" s="2" customFormat="1" ht="24"/>
    <row r="1017" s="2" customFormat="1" ht="24"/>
    <row r="1018" s="2" customFormat="1" ht="24"/>
    <row r="1019" s="2" customFormat="1" ht="24"/>
    <row r="1020" s="2" customFormat="1" ht="24"/>
    <row r="1021" s="2" customFormat="1" ht="24"/>
    <row r="1022" s="2" customFormat="1" ht="24"/>
    <row r="1023" s="2" customFormat="1" ht="24"/>
    <row r="1024" s="2" customFormat="1" ht="24"/>
    <row r="1025" s="2" customFormat="1" ht="24"/>
    <row r="1026" s="2" customFormat="1" ht="24"/>
    <row r="1027" s="2" customFormat="1" ht="24"/>
    <row r="1028" s="2" customFormat="1" ht="24"/>
    <row r="1029" s="2" customFormat="1" ht="24"/>
    <row r="1030" s="2" customFormat="1" ht="24"/>
    <row r="1031" s="2" customFormat="1" ht="24"/>
    <row r="1032" s="2" customFormat="1" ht="24"/>
    <row r="1033" s="2" customFormat="1" ht="24"/>
    <row r="1034" s="2" customFormat="1" ht="24"/>
    <row r="1035" s="2" customFormat="1" ht="24"/>
    <row r="1036" s="2" customFormat="1" ht="24"/>
    <row r="1037" s="2" customFormat="1" ht="24"/>
    <row r="1038" s="2" customFormat="1" ht="24"/>
    <row r="1039" s="2" customFormat="1" ht="24"/>
    <row r="1040" s="2" customFormat="1" ht="24"/>
    <row r="1041" s="2" customFormat="1" ht="24"/>
    <row r="1042" s="2" customFormat="1" ht="24"/>
    <row r="1043" s="2" customFormat="1" ht="24"/>
    <row r="1044" s="2" customFormat="1" ht="24"/>
    <row r="1045" s="2" customFormat="1" ht="24"/>
    <row r="1046" s="2" customFormat="1" ht="24"/>
    <row r="1047" s="2" customFormat="1" ht="24"/>
    <row r="1048" s="2" customFormat="1" ht="24"/>
    <row r="1049" s="2" customFormat="1" ht="24"/>
    <row r="1050" s="2" customFormat="1" ht="24"/>
    <row r="1051" s="2" customFormat="1" ht="24"/>
    <row r="1052" s="2" customFormat="1" ht="24"/>
    <row r="1053" s="2" customFormat="1" ht="24"/>
    <row r="1054" s="2" customFormat="1" ht="24"/>
    <row r="1055" s="2" customFormat="1" ht="24"/>
    <row r="1056" s="2" customFormat="1" ht="24"/>
    <row r="1057" s="2" customFormat="1" ht="24"/>
    <row r="1058" s="2" customFormat="1" ht="24"/>
    <row r="1059" s="2" customFormat="1" ht="24"/>
    <row r="1060" s="2" customFormat="1" ht="24"/>
    <row r="1061" s="2" customFormat="1" ht="24"/>
    <row r="1062" s="2" customFormat="1" ht="24"/>
    <row r="1063" s="2" customFormat="1" ht="24"/>
    <row r="1064" s="2" customFormat="1" ht="24"/>
    <row r="1065" s="2" customFormat="1" ht="24"/>
    <row r="1066" s="2" customFormat="1" ht="24"/>
    <row r="1067" s="2" customFormat="1" ht="24"/>
    <row r="1068" s="2" customFormat="1" ht="24"/>
    <row r="1069" s="2" customFormat="1" ht="24"/>
    <row r="1070" s="2" customFormat="1" ht="24"/>
    <row r="1071" s="2" customFormat="1" ht="24"/>
    <row r="1072" s="2" customFormat="1" ht="24"/>
    <row r="1073" s="2" customFormat="1" ht="24"/>
    <row r="1074" s="2" customFormat="1" ht="24"/>
    <row r="1075" s="2" customFormat="1" ht="24"/>
    <row r="1076" s="2" customFormat="1" ht="24"/>
    <row r="1077" s="2" customFormat="1" ht="24"/>
    <row r="1078" s="2" customFormat="1" ht="24"/>
    <row r="1079" s="2" customFormat="1" ht="24"/>
    <row r="1080" s="2" customFormat="1" ht="24"/>
    <row r="1081" s="2" customFormat="1" ht="24"/>
    <row r="1082" s="2" customFormat="1" ht="24"/>
    <row r="1083" s="2" customFormat="1" ht="24"/>
    <row r="1084" s="2" customFormat="1" ht="24"/>
    <row r="1085" s="2" customFormat="1" ht="24"/>
    <row r="1086" s="2" customFormat="1" ht="24"/>
    <row r="1087" s="2" customFormat="1" ht="24"/>
    <row r="1088" s="2" customFormat="1" ht="24"/>
    <row r="1089" s="2" customFormat="1" ht="24"/>
    <row r="1090" s="2" customFormat="1" ht="24"/>
    <row r="1091" s="2" customFormat="1" ht="24"/>
    <row r="1092" s="2" customFormat="1" ht="24"/>
    <row r="1093" s="2" customFormat="1" ht="24"/>
    <row r="1094" s="2" customFormat="1" ht="24"/>
    <row r="1095" s="2" customFormat="1" ht="24"/>
    <row r="1096" s="2" customFormat="1" ht="24"/>
    <row r="1097" s="2" customFormat="1" ht="24"/>
    <row r="1098" s="2" customFormat="1" ht="24"/>
    <row r="1099" s="2" customFormat="1" ht="24"/>
    <row r="1100" s="2" customFormat="1" ht="24"/>
    <row r="1101" s="2" customFormat="1" ht="24"/>
    <row r="1102" s="2" customFormat="1" ht="24"/>
    <row r="1103" s="2" customFormat="1" ht="24"/>
    <row r="1104" s="2" customFormat="1" ht="24"/>
    <row r="1105" s="2" customFormat="1" ht="24"/>
  </sheetData>
  <sheetProtection/>
  <mergeCells count="18">
    <mergeCell ref="A21:C21"/>
    <mergeCell ref="A4:C4"/>
    <mergeCell ref="A1:B1"/>
    <mergeCell ref="C1:D1"/>
    <mergeCell ref="A2:B2"/>
    <mergeCell ref="C2:D2"/>
    <mergeCell ref="C3:D3"/>
    <mergeCell ref="A3:B3"/>
    <mergeCell ref="A10:B10"/>
    <mergeCell ref="A23:B23"/>
    <mergeCell ref="A29:C29"/>
    <mergeCell ref="A33:B33"/>
    <mergeCell ref="C33:D33"/>
    <mergeCell ref="A35:B35"/>
    <mergeCell ref="A28:C28"/>
    <mergeCell ref="C35:D35"/>
    <mergeCell ref="C34:D34"/>
    <mergeCell ref="A34:B34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6"/>
  <sheetViews>
    <sheetView zoomScale="166" zoomScaleNormal="166" zoomScalePageLayoutView="0" workbookViewId="0" topLeftCell="A46">
      <selection activeCell="C47" sqref="C47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68" t="s">
        <v>75</v>
      </c>
      <c r="B1" s="268"/>
      <c r="C1" s="268"/>
      <c r="D1" s="268"/>
      <c r="E1" s="268"/>
    </row>
    <row r="2" spans="1:5" ht="21.75">
      <c r="A2" s="286" t="s">
        <v>205</v>
      </c>
      <c r="B2" s="286"/>
      <c r="C2" s="286"/>
      <c r="D2" s="286"/>
      <c r="E2" s="286"/>
    </row>
    <row r="3" spans="1:5" ht="21.75">
      <c r="A3" s="268" t="s">
        <v>22</v>
      </c>
      <c r="B3" s="268"/>
      <c r="C3" s="268"/>
      <c r="D3" s="268"/>
      <c r="E3" s="268"/>
    </row>
    <row r="4" spans="1:5" ht="22.5" thickBot="1">
      <c r="A4" s="287" t="s">
        <v>290</v>
      </c>
      <c r="B4" s="287"/>
      <c r="C4" s="287"/>
      <c r="D4" s="287"/>
      <c r="E4" s="287"/>
    </row>
    <row r="5" spans="1:5" ht="22.5" thickTop="1">
      <c r="A5" s="288" t="s">
        <v>23</v>
      </c>
      <c r="B5" s="289"/>
      <c r="C5" s="118"/>
      <c r="D5" s="118" t="s">
        <v>25</v>
      </c>
      <c r="E5" s="119" t="s">
        <v>24</v>
      </c>
    </row>
    <row r="6" spans="1:5" ht="21.75">
      <c r="A6" s="120" t="s">
        <v>27</v>
      </c>
      <c r="B6" s="120" t="s">
        <v>29</v>
      </c>
      <c r="C6" s="118" t="s">
        <v>30</v>
      </c>
      <c r="D6" s="118" t="s">
        <v>26</v>
      </c>
      <c r="E6" s="120" t="s">
        <v>29</v>
      </c>
    </row>
    <row r="7" spans="1:5" ht="22.5" thickBot="1">
      <c r="A7" s="121" t="s">
        <v>28</v>
      </c>
      <c r="B7" s="121" t="s">
        <v>28</v>
      </c>
      <c r="C7" s="121"/>
      <c r="D7" s="121"/>
      <c r="E7" s="121" t="s">
        <v>28</v>
      </c>
    </row>
    <row r="8" spans="1:5" ht="22.5" thickTop="1">
      <c r="A8" s="122"/>
      <c r="B8" s="123">
        <v>42374812.76</v>
      </c>
      <c r="C8" s="54" t="s">
        <v>31</v>
      </c>
      <c r="D8" s="124"/>
      <c r="E8" s="123">
        <v>55727425.84</v>
      </c>
    </row>
    <row r="9" spans="1:5" ht="21.75">
      <c r="A9" s="122"/>
      <c r="B9" s="122"/>
      <c r="C9" s="55" t="s">
        <v>32</v>
      </c>
      <c r="D9" s="125"/>
      <c r="E9" s="122"/>
    </row>
    <row r="10" spans="1:5" ht="21.75">
      <c r="A10" s="122">
        <v>2380000</v>
      </c>
      <c r="B10" s="103">
        <v>479729.51</v>
      </c>
      <c r="C10" s="1" t="s">
        <v>33</v>
      </c>
      <c r="D10" s="126">
        <v>411000</v>
      </c>
      <c r="E10" s="103">
        <v>422927</v>
      </c>
    </row>
    <row r="11" spans="1:5" ht="21.75">
      <c r="A11" s="122">
        <v>625000</v>
      </c>
      <c r="B11" s="103">
        <v>357431.6</v>
      </c>
      <c r="C11" s="1" t="s">
        <v>34</v>
      </c>
      <c r="D11" s="126">
        <v>412000</v>
      </c>
      <c r="E11" s="103">
        <v>161530.2</v>
      </c>
    </row>
    <row r="12" spans="1:5" ht="21.75">
      <c r="A12" s="122">
        <v>350000</v>
      </c>
      <c r="B12" s="103">
        <v>112612.99</v>
      </c>
      <c r="C12" s="1" t="s">
        <v>35</v>
      </c>
      <c r="D12" s="126">
        <v>413000</v>
      </c>
      <c r="E12" s="103">
        <v>52456.23</v>
      </c>
    </row>
    <row r="13" spans="1:5" ht="21.75">
      <c r="A13" s="103">
        <v>0</v>
      </c>
      <c r="B13" s="103">
        <v>0</v>
      </c>
      <c r="C13" s="1" t="s">
        <v>36</v>
      </c>
      <c r="D13" s="126">
        <v>414000</v>
      </c>
      <c r="E13" s="103">
        <v>0</v>
      </c>
    </row>
    <row r="14" spans="1:5" ht="21.75">
      <c r="A14" s="103">
        <v>30000</v>
      </c>
      <c r="B14" s="103">
        <v>32389</v>
      </c>
      <c r="C14" s="1" t="s">
        <v>37</v>
      </c>
      <c r="D14" s="126">
        <v>415000</v>
      </c>
      <c r="E14" s="103">
        <v>15600</v>
      </c>
    </row>
    <row r="15" spans="1:5" ht="21.75">
      <c r="A15" s="103">
        <v>0</v>
      </c>
      <c r="B15" s="103">
        <v>0</v>
      </c>
      <c r="C15" s="1" t="s">
        <v>38</v>
      </c>
      <c r="D15" s="126">
        <v>416000</v>
      </c>
      <c r="E15" s="103">
        <v>0</v>
      </c>
    </row>
    <row r="16" spans="1:5" ht="21.75">
      <c r="A16" s="122">
        <v>32186770</v>
      </c>
      <c r="B16" s="103">
        <v>17561282.9</v>
      </c>
      <c r="C16" s="1" t="s">
        <v>39</v>
      </c>
      <c r="D16" s="126">
        <v>421000</v>
      </c>
      <c r="E16" s="103">
        <v>4454643.54</v>
      </c>
    </row>
    <row r="17" spans="1:5" ht="21.75">
      <c r="A17" s="122">
        <v>9370000</v>
      </c>
      <c r="B17" s="103">
        <v>6416641</v>
      </c>
      <c r="C17" s="1" t="s">
        <v>11</v>
      </c>
      <c r="D17" s="126">
        <v>430000</v>
      </c>
      <c r="E17" s="103">
        <v>0</v>
      </c>
    </row>
    <row r="18" spans="1:5" ht="22.5" thickBot="1">
      <c r="A18" s="127">
        <f>SUM(A8:A17)</f>
        <v>44941770</v>
      </c>
      <c r="B18" s="128">
        <f>SUM(B10:B17)</f>
        <v>24960087</v>
      </c>
      <c r="C18" s="1"/>
      <c r="D18" s="125"/>
      <c r="E18" s="128">
        <f>SUM(E10:E17)</f>
        <v>5107156.97</v>
      </c>
    </row>
    <row r="19" spans="1:5" ht="5.25" customHeight="1" thickTop="1">
      <c r="A19" s="24"/>
      <c r="B19" s="129"/>
      <c r="C19" s="1"/>
      <c r="D19" s="126"/>
      <c r="E19" s="122">
        <v>0</v>
      </c>
    </row>
    <row r="20" spans="1:5" ht="21.75">
      <c r="A20" s="24"/>
      <c r="B20" s="122">
        <v>308287.98</v>
      </c>
      <c r="C20" s="1" t="s">
        <v>140</v>
      </c>
      <c r="D20" s="126">
        <v>900</v>
      </c>
      <c r="E20" s="122">
        <v>166666.21</v>
      </c>
    </row>
    <row r="21" spans="1:5" ht="21.75">
      <c r="A21" s="24"/>
      <c r="B21" s="122">
        <v>528276</v>
      </c>
      <c r="C21" s="1" t="s">
        <v>40</v>
      </c>
      <c r="D21" s="126" t="s">
        <v>69</v>
      </c>
      <c r="E21" s="122">
        <v>110676</v>
      </c>
    </row>
    <row r="22" spans="1:5" ht="21.75">
      <c r="A22" s="24"/>
      <c r="B22" s="122">
        <v>2479400</v>
      </c>
      <c r="C22" s="1" t="s">
        <v>138</v>
      </c>
      <c r="D22" s="126"/>
      <c r="E22" s="122">
        <v>0</v>
      </c>
    </row>
    <row r="23" spans="1:5" ht="21.75">
      <c r="A23" s="24"/>
      <c r="B23" s="122">
        <v>4048700</v>
      </c>
      <c r="C23" s="1" t="s">
        <v>139</v>
      </c>
      <c r="D23" s="125"/>
      <c r="E23" s="122">
        <v>1700</v>
      </c>
    </row>
    <row r="24" spans="1:5" ht="21.75">
      <c r="A24" s="24"/>
      <c r="B24" s="122">
        <v>2257.93</v>
      </c>
      <c r="C24" s="1" t="s">
        <v>145</v>
      </c>
      <c r="D24" s="126"/>
      <c r="E24" s="103">
        <v>1439.13</v>
      </c>
    </row>
    <row r="25" spans="1:5" ht="21.75">
      <c r="A25" s="24"/>
      <c r="B25" s="122"/>
      <c r="C25" s="1"/>
      <c r="D25" s="126"/>
      <c r="E25" s="103"/>
    </row>
    <row r="26" spans="1:5" ht="21.75">
      <c r="A26" s="24"/>
      <c r="B26" s="122"/>
      <c r="C26" s="1"/>
      <c r="D26" s="126"/>
      <c r="E26" s="103"/>
    </row>
    <row r="27" spans="1:5" ht="21.75">
      <c r="A27" s="24"/>
      <c r="B27" s="103"/>
      <c r="C27" s="1"/>
      <c r="D27" s="126"/>
      <c r="E27" s="103"/>
    </row>
    <row r="28" spans="1:5" ht="21.75">
      <c r="A28" s="24"/>
      <c r="B28" s="103"/>
      <c r="C28" s="1"/>
      <c r="D28" s="126"/>
      <c r="E28" s="103"/>
    </row>
    <row r="29" spans="1:5" ht="21.75">
      <c r="A29" s="24"/>
      <c r="B29" s="103"/>
      <c r="C29" s="1"/>
      <c r="D29" s="126"/>
      <c r="E29" s="103"/>
    </row>
    <row r="30" spans="1:5" ht="21.75">
      <c r="A30" s="24"/>
      <c r="B30" s="103"/>
      <c r="C30" s="1"/>
      <c r="D30" s="126"/>
      <c r="E30" s="103"/>
    </row>
    <row r="31" spans="1:5" ht="21.75">
      <c r="A31" s="24"/>
      <c r="B31" s="122"/>
      <c r="C31" s="1"/>
      <c r="D31" s="126"/>
      <c r="E31" s="103"/>
    </row>
    <row r="32" spans="1:5" ht="21.75">
      <c r="A32" s="24"/>
      <c r="B32" s="130">
        <f>SUM(B20:B31)</f>
        <v>7366921.91</v>
      </c>
      <c r="C32" s="131"/>
      <c r="D32" s="132"/>
      <c r="E32" s="130">
        <f>SUM(E20:E31)</f>
        <v>280481.33999999997</v>
      </c>
    </row>
    <row r="33" spans="1:5" ht="22.5" thickBot="1">
      <c r="A33" s="24"/>
      <c r="B33" s="127">
        <f>B18+B32</f>
        <v>32327008.91</v>
      </c>
      <c r="C33" s="56"/>
      <c r="D33" s="133"/>
      <c r="E33" s="134">
        <f>E18+E32</f>
        <v>5387638.31</v>
      </c>
    </row>
    <row r="34" spans="1:5" ht="22.5" thickTop="1">
      <c r="A34" s="24"/>
      <c r="B34" s="63"/>
      <c r="C34" s="56"/>
      <c r="D34" s="64"/>
      <c r="E34" s="63"/>
    </row>
    <row r="35" spans="1:5" ht="21.75">
      <c r="A35" s="24"/>
      <c r="B35" s="63"/>
      <c r="C35" s="56"/>
      <c r="D35" s="64"/>
      <c r="E35" s="63"/>
    </row>
    <row r="36" spans="1:5" ht="21.75">
      <c r="A36" s="277"/>
      <c r="B36" s="277"/>
      <c r="C36" s="277"/>
      <c r="D36" s="277"/>
      <c r="E36" s="277"/>
    </row>
    <row r="37" spans="1:5" ht="21.75">
      <c r="A37" s="277"/>
      <c r="B37" s="277"/>
      <c r="C37" s="277"/>
      <c r="D37" s="277"/>
      <c r="E37" s="277"/>
    </row>
    <row r="38" spans="1:5" ht="21.75">
      <c r="A38" s="318"/>
      <c r="B38" s="318"/>
      <c r="C38" s="318"/>
      <c r="D38" s="318"/>
      <c r="E38" s="318"/>
    </row>
    <row r="39" spans="1:5" ht="21.75">
      <c r="A39" s="115"/>
      <c r="B39" s="115"/>
      <c r="C39" s="115"/>
      <c r="D39" s="115"/>
      <c r="E39" s="115"/>
    </row>
    <row r="40" spans="1:5" ht="21.75">
      <c r="A40" s="290" t="s">
        <v>23</v>
      </c>
      <c r="B40" s="291"/>
      <c r="C40" s="120"/>
      <c r="D40" s="120" t="s">
        <v>25</v>
      </c>
      <c r="E40" s="136" t="s">
        <v>24</v>
      </c>
    </row>
    <row r="41" spans="1:5" ht="22.5" thickBot="1">
      <c r="A41" s="137" t="s">
        <v>47</v>
      </c>
      <c r="B41" s="137" t="s">
        <v>48</v>
      </c>
      <c r="C41" s="121" t="s">
        <v>30</v>
      </c>
      <c r="D41" s="121" t="s">
        <v>26</v>
      </c>
      <c r="E41" s="137" t="s">
        <v>48</v>
      </c>
    </row>
    <row r="42" spans="1:5" ht="22.5" thickTop="1">
      <c r="A42" s="122"/>
      <c r="B42" s="123"/>
      <c r="C42" s="138" t="s">
        <v>41</v>
      </c>
      <c r="D42" s="132"/>
      <c r="E42" s="123"/>
    </row>
    <row r="43" spans="1:5" ht="21.75">
      <c r="A43" s="122">
        <v>1860318</v>
      </c>
      <c r="B43" s="122">
        <v>432446</v>
      </c>
      <c r="C43" s="1" t="s">
        <v>42</v>
      </c>
      <c r="D43" s="126">
        <v>510000</v>
      </c>
      <c r="E43" s="122">
        <v>23064</v>
      </c>
    </row>
    <row r="44" spans="1:5" ht="21.75">
      <c r="A44" s="122">
        <v>9864590</v>
      </c>
      <c r="B44" s="122">
        <v>2727748</v>
      </c>
      <c r="C44" s="1" t="s">
        <v>147</v>
      </c>
      <c r="D44" s="126">
        <v>521000</v>
      </c>
      <c r="E44" s="122">
        <v>723025</v>
      </c>
    </row>
    <row r="45" spans="1:5" ht="21.75">
      <c r="A45" s="122">
        <v>4246200</v>
      </c>
      <c r="B45" s="122">
        <v>918804</v>
      </c>
      <c r="C45" s="1" t="s">
        <v>146</v>
      </c>
      <c r="D45" s="126">
        <v>522000</v>
      </c>
      <c r="E45" s="122">
        <v>335403</v>
      </c>
    </row>
    <row r="46" spans="1:5" ht="21.75">
      <c r="A46" s="103">
        <v>3456465</v>
      </c>
      <c r="B46" s="103">
        <v>381811.2</v>
      </c>
      <c r="C46" s="1" t="s">
        <v>7</v>
      </c>
      <c r="D46" s="126">
        <v>531000</v>
      </c>
      <c r="E46" s="103">
        <v>101866.95</v>
      </c>
    </row>
    <row r="47" spans="1:5" ht="21.75">
      <c r="A47" s="103">
        <v>5804597</v>
      </c>
      <c r="B47" s="103">
        <v>1041838.25</v>
      </c>
      <c r="C47" s="1" t="s">
        <v>8</v>
      </c>
      <c r="D47" s="126">
        <v>532000</v>
      </c>
      <c r="E47" s="103">
        <v>474208.25</v>
      </c>
    </row>
    <row r="48" spans="1:5" ht="21.75">
      <c r="A48" s="103">
        <v>4239800</v>
      </c>
      <c r="B48" s="103">
        <v>505811</v>
      </c>
      <c r="C48" s="1" t="s">
        <v>9</v>
      </c>
      <c r="D48" s="126">
        <v>533000</v>
      </c>
      <c r="E48" s="103">
        <v>284796</v>
      </c>
    </row>
    <row r="49" spans="1:5" ht="21.75">
      <c r="A49" s="103">
        <v>355500</v>
      </c>
      <c r="B49" s="103">
        <v>101321.56</v>
      </c>
      <c r="C49" s="1" t="s">
        <v>10</v>
      </c>
      <c r="D49" s="126">
        <v>534000</v>
      </c>
      <c r="E49" s="103">
        <v>26493.98</v>
      </c>
    </row>
    <row r="50" spans="1:5" ht="21.75">
      <c r="A50" s="103">
        <v>2032300</v>
      </c>
      <c r="B50" s="103">
        <v>80950</v>
      </c>
      <c r="C50" s="1" t="s">
        <v>12</v>
      </c>
      <c r="D50" s="126">
        <v>541000</v>
      </c>
      <c r="E50" s="103">
        <v>15950</v>
      </c>
    </row>
    <row r="51" spans="1:5" ht="21.75">
      <c r="A51" s="103">
        <v>7764800</v>
      </c>
      <c r="B51" s="103">
        <v>0</v>
      </c>
      <c r="C51" s="1" t="s">
        <v>13</v>
      </c>
      <c r="D51" s="126">
        <v>542000</v>
      </c>
      <c r="E51" s="103">
        <v>0</v>
      </c>
    </row>
    <row r="52" spans="1:5" ht="21.75">
      <c r="A52" s="139">
        <v>5317200</v>
      </c>
      <c r="B52" s="139">
        <v>1137500</v>
      </c>
      <c r="C52" s="1" t="s">
        <v>11</v>
      </c>
      <c r="D52" s="126">
        <v>560000</v>
      </c>
      <c r="E52" s="139">
        <v>0</v>
      </c>
    </row>
    <row r="53" spans="1:5" ht="22.5" thickBot="1">
      <c r="A53" s="128">
        <f>SUM(A43:A52)</f>
        <v>44941770</v>
      </c>
      <c r="B53" s="128">
        <f>SUM(B43:B52)</f>
        <v>7328230.01</v>
      </c>
      <c r="C53" s="1"/>
      <c r="D53" s="125"/>
      <c r="E53" s="128">
        <f>SUM(E43:E52)</f>
        <v>1984807.18</v>
      </c>
    </row>
    <row r="54" spans="1:5" ht="22.5" thickTop="1">
      <c r="A54" s="147" t="s">
        <v>294</v>
      </c>
      <c r="B54" s="140">
        <v>126917.25</v>
      </c>
      <c r="C54" s="1" t="s">
        <v>14</v>
      </c>
      <c r="D54" s="126">
        <v>700</v>
      </c>
      <c r="E54" s="103">
        <v>0</v>
      </c>
    </row>
    <row r="55" spans="1:5" ht="21.75">
      <c r="A55" s="141"/>
      <c r="B55" s="103">
        <v>559658.26</v>
      </c>
      <c r="C55" s="1" t="s">
        <v>140</v>
      </c>
      <c r="D55" s="126">
        <v>900</v>
      </c>
      <c r="E55" s="103">
        <v>392602.03</v>
      </c>
    </row>
    <row r="56" spans="1:5" ht="21.75">
      <c r="A56" s="142"/>
      <c r="B56" s="139">
        <v>582776</v>
      </c>
      <c r="C56" s="1" t="s">
        <v>40</v>
      </c>
      <c r="D56" s="126" t="s">
        <v>69</v>
      </c>
      <c r="E56" s="139">
        <v>105376</v>
      </c>
    </row>
    <row r="57" spans="1:5" ht="21.75">
      <c r="A57" s="24"/>
      <c r="B57" s="103">
        <v>1967676</v>
      </c>
      <c r="C57" s="1" t="s">
        <v>141</v>
      </c>
      <c r="D57" s="126"/>
      <c r="E57" s="103">
        <v>0</v>
      </c>
    </row>
    <row r="58" spans="1:5" ht="21.75">
      <c r="A58" s="24"/>
      <c r="B58" s="103">
        <v>806665.21</v>
      </c>
      <c r="C58" s="1" t="s">
        <v>128</v>
      </c>
      <c r="D58" s="126">
        <v>600</v>
      </c>
      <c r="E58" s="103">
        <v>0</v>
      </c>
    </row>
    <row r="59" spans="1:5" ht="21.75">
      <c r="A59" s="24"/>
      <c r="B59" s="103">
        <v>2675200</v>
      </c>
      <c r="C59" s="1" t="s">
        <v>130</v>
      </c>
      <c r="D59" s="126"/>
      <c r="E59" s="103">
        <v>666500</v>
      </c>
    </row>
    <row r="60" spans="1:5" ht="21.75">
      <c r="A60" s="24"/>
      <c r="B60" s="103">
        <v>2754440</v>
      </c>
      <c r="C60" s="1" t="s">
        <v>142</v>
      </c>
      <c r="D60" s="126">
        <v>704</v>
      </c>
      <c r="E60" s="139">
        <v>65520</v>
      </c>
    </row>
    <row r="61" spans="1:5" ht="21.75">
      <c r="A61" s="24"/>
      <c r="B61" s="103"/>
      <c r="C61" s="1"/>
      <c r="D61" s="126"/>
      <c r="E61" s="103"/>
    </row>
    <row r="62" spans="1:5" ht="21.75">
      <c r="A62" s="24"/>
      <c r="B62" s="103"/>
      <c r="C62" s="1"/>
      <c r="D62" s="126"/>
      <c r="E62" s="103"/>
    </row>
    <row r="63" spans="1:5" ht="21.75">
      <c r="A63" s="24"/>
      <c r="B63" s="103"/>
      <c r="C63" s="1"/>
      <c r="D63" s="126"/>
      <c r="E63" s="103"/>
    </row>
    <row r="64" spans="1:5" ht="21.75">
      <c r="A64" s="24"/>
      <c r="B64" s="103"/>
      <c r="C64" s="1"/>
      <c r="D64" s="126"/>
      <c r="E64" s="103"/>
    </row>
    <row r="65" spans="1:5" ht="21.75">
      <c r="A65" s="24"/>
      <c r="B65" s="130">
        <f>SUM(B54:B64)</f>
        <v>9473332.719999999</v>
      </c>
      <c r="C65" s="1"/>
      <c r="D65" s="125"/>
      <c r="E65" s="130">
        <f>SUM(E54:E64)</f>
        <v>1229998.03</v>
      </c>
    </row>
    <row r="66" spans="1:5" ht="21.75">
      <c r="A66" s="24"/>
      <c r="B66" s="130">
        <v>16801562.73</v>
      </c>
      <c r="C66" s="54" t="s">
        <v>43</v>
      </c>
      <c r="D66" s="125"/>
      <c r="E66" s="130">
        <v>3214805.21</v>
      </c>
    </row>
    <row r="67" spans="1:5" ht="21.75">
      <c r="A67" s="24"/>
      <c r="B67" s="123">
        <v>15525446.18</v>
      </c>
      <c r="C67" s="54" t="s">
        <v>44</v>
      </c>
      <c r="D67" s="132"/>
      <c r="E67" s="123">
        <v>2172833.1</v>
      </c>
    </row>
    <row r="68" spans="1:5" ht="21.75">
      <c r="A68" s="24"/>
      <c r="B68" s="123"/>
      <c r="C68" s="54" t="s">
        <v>45</v>
      </c>
      <c r="D68" s="132"/>
      <c r="E68" s="123"/>
    </row>
    <row r="69" spans="1:5" ht="21.75">
      <c r="A69" s="24"/>
      <c r="B69" s="143"/>
      <c r="C69" s="54" t="s">
        <v>165</v>
      </c>
      <c r="D69" s="132"/>
      <c r="E69" s="144">
        <v>0</v>
      </c>
    </row>
    <row r="70" spans="1:5" ht="22.5" thickBot="1">
      <c r="A70" s="24"/>
      <c r="B70" s="145">
        <v>57900258.94</v>
      </c>
      <c r="C70" s="54" t="s">
        <v>46</v>
      </c>
      <c r="D70" s="133"/>
      <c r="E70" s="134">
        <v>57900258.94</v>
      </c>
    </row>
    <row r="71" spans="1:5" ht="22.5" thickTop="1">
      <c r="A71" s="24"/>
      <c r="B71" s="146"/>
      <c r="C71" s="54"/>
      <c r="D71" s="64"/>
      <c r="E71" s="63"/>
    </row>
    <row r="72" spans="1:5" ht="21.75">
      <c r="A72" s="24"/>
      <c r="B72" s="146"/>
      <c r="C72" s="54"/>
      <c r="D72" s="64"/>
      <c r="E72" s="63"/>
    </row>
    <row r="73" spans="1:5" ht="21.75">
      <c r="A73" s="24"/>
      <c r="B73" s="146"/>
      <c r="C73" s="54"/>
      <c r="D73" s="64"/>
      <c r="E73" s="63"/>
    </row>
    <row r="74" spans="1:5" ht="21.75">
      <c r="A74" s="277"/>
      <c r="B74" s="277"/>
      <c r="C74" s="277"/>
      <c r="D74" s="277"/>
      <c r="E74" s="277"/>
    </row>
    <row r="75" spans="1:5" ht="21.75">
      <c r="A75" s="277"/>
      <c r="B75" s="277"/>
      <c r="C75" s="277"/>
      <c r="D75" s="277"/>
      <c r="E75" s="277"/>
    </row>
    <row r="76" spans="1:5" ht="21.75">
      <c r="A76" s="318"/>
      <c r="B76" s="318"/>
      <c r="C76" s="318"/>
      <c r="D76" s="318"/>
      <c r="E76" s="318"/>
    </row>
    <row r="77" spans="1:5" ht="21.75">
      <c r="A77" s="277"/>
      <c r="B77" s="277"/>
      <c r="C77" s="277"/>
      <c r="D77" s="277"/>
      <c r="E77" s="277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  <row r="105" spans="1:5" ht="21.75">
      <c r="A105" s="1"/>
      <c r="B105" s="1"/>
      <c r="C105" s="1"/>
      <c r="D105" s="1"/>
      <c r="E105" s="1"/>
    </row>
    <row r="106" spans="1:5" ht="21.75">
      <c r="A106" s="1"/>
      <c r="B106" s="1"/>
      <c r="C106" s="1"/>
      <c r="D106" s="1"/>
      <c r="E106" s="1"/>
    </row>
  </sheetData>
  <sheetProtection/>
  <mergeCells count="13">
    <mergeCell ref="A37:E37"/>
    <mergeCell ref="A36:E36"/>
    <mergeCell ref="A40:B40"/>
    <mergeCell ref="A75:E75"/>
    <mergeCell ref="A38:E38"/>
    <mergeCell ref="A74:E74"/>
    <mergeCell ref="A77:E77"/>
    <mergeCell ref="A76:E76"/>
    <mergeCell ref="A1:E1"/>
    <mergeCell ref="A2:E2"/>
    <mergeCell ref="A3:E3"/>
    <mergeCell ref="A4:E4"/>
    <mergeCell ref="A5:B5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39"/>
  <sheetViews>
    <sheetView zoomScale="172" zoomScaleNormal="172" zoomScalePageLayoutView="0" workbookViewId="0" topLeftCell="A10">
      <selection activeCell="A8" sqref="A8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71" t="s">
        <v>71</v>
      </c>
      <c r="B1" s="271"/>
      <c r="C1" s="271"/>
      <c r="D1" s="271"/>
    </row>
    <row r="2" spans="1:4" ht="21.75">
      <c r="A2" s="271" t="s">
        <v>80</v>
      </c>
      <c r="B2" s="271"/>
      <c r="C2" s="271"/>
      <c r="D2" s="271"/>
    </row>
    <row r="3" spans="1:4" ht="21.75">
      <c r="A3" s="271" t="s">
        <v>291</v>
      </c>
      <c r="B3" s="271"/>
      <c r="C3" s="271"/>
      <c r="D3" s="271"/>
    </row>
    <row r="4" spans="1:4" ht="21.75">
      <c r="A4" s="32" t="s">
        <v>0</v>
      </c>
      <c r="B4" s="32" t="s">
        <v>1</v>
      </c>
      <c r="C4" s="32" t="s">
        <v>2</v>
      </c>
      <c r="D4" s="32" t="s">
        <v>3</v>
      </c>
    </row>
    <row r="5" spans="1:4" ht="21.75">
      <c r="A5" s="33" t="s">
        <v>4</v>
      </c>
      <c r="B5" s="34" t="s">
        <v>19</v>
      </c>
      <c r="C5" s="35">
        <v>0</v>
      </c>
      <c r="D5" s="35"/>
    </row>
    <row r="6" spans="1:4" ht="21.75">
      <c r="A6" s="36" t="s">
        <v>77</v>
      </c>
      <c r="B6" s="37" t="s">
        <v>79</v>
      </c>
      <c r="C6" s="38">
        <v>73758.9</v>
      </c>
      <c r="D6" s="38"/>
    </row>
    <row r="7" spans="1:4" ht="21.75">
      <c r="A7" s="36" t="s">
        <v>74</v>
      </c>
      <c r="B7" s="37" t="s">
        <v>20</v>
      </c>
      <c r="C7" s="38">
        <v>4765851.41</v>
      </c>
      <c r="D7" s="38"/>
    </row>
    <row r="8" spans="1:4" ht="21.75">
      <c r="A8" s="36" t="s">
        <v>119</v>
      </c>
      <c r="B8" s="37" t="s">
        <v>21</v>
      </c>
      <c r="C8" s="38">
        <v>16656250.78</v>
      </c>
      <c r="D8" s="38"/>
    </row>
    <row r="9" spans="1:4" ht="21.75">
      <c r="A9" s="36" t="s">
        <v>72</v>
      </c>
      <c r="B9" s="37" t="s">
        <v>20</v>
      </c>
      <c r="C9" s="38">
        <v>35909399.23</v>
      </c>
      <c r="D9" s="38"/>
    </row>
    <row r="10" spans="1:4" ht="21.75">
      <c r="A10" s="36" t="s">
        <v>73</v>
      </c>
      <c r="B10" s="37" t="s">
        <v>20</v>
      </c>
      <c r="C10" s="38">
        <v>494998.62</v>
      </c>
      <c r="D10" s="38"/>
    </row>
    <row r="11" spans="1:4" ht="21.75">
      <c r="A11" s="36" t="s">
        <v>144</v>
      </c>
      <c r="B11" s="37" t="s">
        <v>199</v>
      </c>
      <c r="C11" s="38">
        <v>60000</v>
      </c>
      <c r="D11" s="38"/>
    </row>
    <row r="12" spans="1:4" ht="21.75">
      <c r="A12" s="36" t="s">
        <v>145</v>
      </c>
      <c r="B12" s="37" t="s">
        <v>200</v>
      </c>
      <c r="C12" s="38">
        <v>47009.8</v>
      </c>
      <c r="D12" s="38"/>
    </row>
    <row r="13" spans="1:4" ht="21.75">
      <c r="A13" s="36" t="s">
        <v>5</v>
      </c>
      <c r="B13" s="37" t="s">
        <v>69</v>
      </c>
      <c r="C13" s="39">
        <v>54500</v>
      </c>
      <c r="D13" s="38"/>
    </row>
    <row r="14" spans="1:4" ht="21.75">
      <c r="A14" s="36" t="s">
        <v>137</v>
      </c>
      <c r="B14" s="37">
        <v>704</v>
      </c>
      <c r="C14" s="39">
        <v>275040</v>
      </c>
      <c r="D14" s="38"/>
    </row>
    <row r="15" spans="1:4" ht="21.75">
      <c r="A15" s="36" t="s">
        <v>6</v>
      </c>
      <c r="B15" s="37" t="s">
        <v>206</v>
      </c>
      <c r="C15" s="39">
        <v>432446</v>
      </c>
      <c r="D15" s="38"/>
    </row>
    <row r="16" spans="1:4" ht="21.75">
      <c r="A16" s="36" t="s">
        <v>147</v>
      </c>
      <c r="B16" s="37">
        <v>100</v>
      </c>
      <c r="C16" s="38">
        <v>2727748</v>
      </c>
      <c r="D16" s="38"/>
    </row>
    <row r="17" spans="1:4" ht="21.75">
      <c r="A17" s="36" t="s">
        <v>146</v>
      </c>
      <c r="B17" s="37">
        <v>130</v>
      </c>
      <c r="C17" s="38">
        <v>918804</v>
      </c>
      <c r="D17" s="38"/>
    </row>
    <row r="18" spans="1:4" ht="21.75">
      <c r="A18" s="36" t="s">
        <v>7</v>
      </c>
      <c r="B18" s="37">
        <v>200</v>
      </c>
      <c r="C18" s="38">
        <v>381811.2</v>
      </c>
      <c r="D18" s="38"/>
    </row>
    <row r="19" spans="1:4" ht="21.75">
      <c r="A19" s="36" t="s">
        <v>8</v>
      </c>
      <c r="B19" s="37">
        <v>250</v>
      </c>
      <c r="C19" s="38">
        <v>1041838.25</v>
      </c>
      <c r="D19" s="38"/>
    </row>
    <row r="20" spans="1:4" ht="21.75">
      <c r="A20" s="36" t="s">
        <v>9</v>
      </c>
      <c r="B20" s="37">
        <v>270</v>
      </c>
      <c r="C20" s="38">
        <v>505811</v>
      </c>
      <c r="D20" s="38"/>
    </row>
    <row r="21" spans="1:4" ht="21.75">
      <c r="A21" s="36" t="s">
        <v>10</v>
      </c>
      <c r="B21" s="37">
        <v>300</v>
      </c>
      <c r="C21" s="38">
        <v>101321.56</v>
      </c>
      <c r="D21" s="38"/>
    </row>
    <row r="22" spans="1:4" ht="21.75">
      <c r="A22" s="36" t="s">
        <v>12</v>
      </c>
      <c r="B22" s="37">
        <v>450</v>
      </c>
      <c r="C22" s="38">
        <v>80950</v>
      </c>
      <c r="D22" s="38"/>
    </row>
    <row r="23" spans="1:4" ht="21.75">
      <c r="A23" s="36" t="s">
        <v>13</v>
      </c>
      <c r="B23" s="37">
        <v>500</v>
      </c>
      <c r="C23" s="38">
        <v>0</v>
      </c>
      <c r="D23" s="38"/>
    </row>
    <row r="24" spans="1:4" ht="21.75">
      <c r="A24" s="36" t="s">
        <v>11</v>
      </c>
      <c r="B24" s="37">
        <v>400</v>
      </c>
      <c r="C24" s="38">
        <v>1137500</v>
      </c>
      <c r="D24" s="38"/>
    </row>
    <row r="25" spans="1:4" ht="21.75">
      <c r="A25" s="36" t="s">
        <v>122</v>
      </c>
      <c r="B25" s="37">
        <v>821</v>
      </c>
      <c r="C25" s="38"/>
      <c r="D25" s="38">
        <v>24960087</v>
      </c>
    </row>
    <row r="26" spans="1:4" ht="21.75">
      <c r="A26" s="36" t="s">
        <v>14</v>
      </c>
      <c r="B26" s="37">
        <v>700</v>
      </c>
      <c r="C26" s="38"/>
      <c r="D26" s="38">
        <v>18777804.11</v>
      </c>
    </row>
    <row r="27" spans="1:4" ht="21.75">
      <c r="A27" s="36" t="s">
        <v>70</v>
      </c>
      <c r="B27" s="37"/>
      <c r="C27" s="38"/>
      <c r="D27" s="38">
        <v>18202881.81</v>
      </c>
    </row>
    <row r="28" spans="1:4" ht="21.75">
      <c r="A28" s="36" t="s">
        <v>123</v>
      </c>
      <c r="B28" s="37">
        <v>900</v>
      </c>
      <c r="C28" s="38"/>
      <c r="D28" s="38">
        <v>1798948.83</v>
      </c>
    </row>
    <row r="29" spans="1:4" ht="21.75">
      <c r="A29" s="36" t="s">
        <v>124</v>
      </c>
      <c r="B29" s="37"/>
      <c r="C29" s="38"/>
      <c r="D29" s="38">
        <v>448892</v>
      </c>
    </row>
    <row r="30" spans="1:4" ht="21.75">
      <c r="A30" s="36" t="s">
        <v>125</v>
      </c>
      <c r="B30" s="37">
        <v>600</v>
      </c>
      <c r="C30" s="38"/>
      <c r="D30" s="38">
        <v>102925</v>
      </c>
    </row>
    <row r="31" spans="1:4" ht="21.75">
      <c r="A31" s="36" t="s">
        <v>129</v>
      </c>
      <c r="B31" s="37"/>
      <c r="C31" s="38"/>
      <c r="D31" s="38">
        <v>1373500</v>
      </c>
    </row>
    <row r="32" spans="1:4" ht="21.75">
      <c r="A32" s="114"/>
      <c r="B32" s="113"/>
      <c r="C32" s="38"/>
      <c r="D32" s="38"/>
    </row>
    <row r="33" spans="1:4" ht="22.5" thickBot="1">
      <c r="A33" s="40" t="s">
        <v>18</v>
      </c>
      <c r="B33" s="41"/>
      <c r="C33" s="42">
        <f>SUM(C5:C31)</f>
        <v>65665038.74999999</v>
      </c>
      <c r="D33" s="42">
        <f>SUM(D5:D32)</f>
        <v>65665038.75</v>
      </c>
    </row>
    <row r="34" spans="1:4" ht="22.5" thickTop="1">
      <c r="A34" s="43"/>
      <c r="B34" s="43"/>
      <c r="C34" s="44"/>
      <c r="D34" s="44"/>
    </row>
    <row r="35" spans="1:4" ht="21.75">
      <c r="A35" s="43"/>
      <c r="B35" s="43"/>
      <c r="C35" s="44"/>
      <c r="D35" s="44"/>
    </row>
    <row r="36" spans="1:4" ht="21.75">
      <c r="A36" s="43"/>
      <c r="B36" s="43"/>
      <c r="C36" s="44"/>
      <c r="D36" s="44"/>
    </row>
    <row r="37" spans="1:4" ht="21.75">
      <c r="A37" s="43"/>
      <c r="B37" s="43"/>
      <c r="C37" s="44"/>
      <c r="D37" s="44"/>
    </row>
    <row r="38" spans="1:4" ht="21.75">
      <c r="A38" s="269"/>
      <c r="B38" s="269"/>
      <c r="C38" s="269"/>
      <c r="D38" s="269"/>
    </row>
    <row r="39" spans="1:4" ht="21.75">
      <c r="A39" s="269"/>
      <c r="B39" s="269"/>
      <c r="C39" s="269"/>
      <c r="D39" s="269"/>
    </row>
  </sheetData>
  <sheetProtection/>
  <mergeCells count="5">
    <mergeCell ref="A1:D1"/>
    <mergeCell ref="A2:D2"/>
    <mergeCell ref="A3:D3"/>
    <mergeCell ref="A38:D38"/>
    <mergeCell ref="A39:D39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zoomScale="124" zoomScaleNormal="124" zoomScalePageLayoutView="0" workbookViewId="0" topLeftCell="A55">
      <selection activeCell="G9" sqref="G9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320" t="s">
        <v>148</v>
      </c>
      <c r="B1" s="320"/>
      <c r="C1" s="320"/>
      <c r="D1" s="320"/>
      <c r="E1" s="320"/>
    </row>
    <row r="2" spans="1:5" ht="23.25">
      <c r="A2" s="320" t="s">
        <v>162</v>
      </c>
      <c r="B2" s="320"/>
      <c r="C2" s="320"/>
      <c r="D2" s="320"/>
      <c r="E2" s="320"/>
    </row>
    <row r="3" spans="1:5" ht="23.25">
      <c r="A3" s="320" t="s">
        <v>292</v>
      </c>
      <c r="B3" s="320"/>
      <c r="C3" s="320"/>
      <c r="D3" s="320"/>
      <c r="E3" s="320"/>
    </row>
    <row r="4" spans="1:5" ht="23.25">
      <c r="A4" s="68" t="s">
        <v>81</v>
      </c>
      <c r="B4" s="68" t="s">
        <v>27</v>
      </c>
      <c r="C4" s="68" t="s">
        <v>149</v>
      </c>
      <c r="D4" s="68" t="s">
        <v>150</v>
      </c>
      <c r="E4" s="68" t="s">
        <v>151</v>
      </c>
    </row>
    <row r="5" spans="1:5" ht="23.25">
      <c r="A5" s="69"/>
      <c r="B5" s="70"/>
      <c r="C5" s="70"/>
      <c r="D5" s="70" t="s">
        <v>152</v>
      </c>
      <c r="E5" s="70" t="s">
        <v>153</v>
      </c>
    </row>
    <row r="6" spans="1:5" ht="23.25">
      <c r="A6" s="71" t="s">
        <v>154</v>
      </c>
      <c r="B6" s="72"/>
      <c r="C6" s="73"/>
      <c r="D6" s="72"/>
      <c r="E6" s="73"/>
    </row>
    <row r="7" spans="1:5" ht="23.25">
      <c r="A7" s="74" t="s">
        <v>33</v>
      </c>
      <c r="B7" s="75">
        <v>2380000</v>
      </c>
      <c r="C7" s="58">
        <v>479729.51</v>
      </c>
      <c r="D7" s="77" t="s">
        <v>152</v>
      </c>
      <c r="E7" s="76">
        <v>1900270.49</v>
      </c>
    </row>
    <row r="8" spans="1:5" ht="23.25">
      <c r="A8" s="74" t="s">
        <v>155</v>
      </c>
      <c r="B8" s="75">
        <v>625000</v>
      </c>
      <c r="C8" s="58">
        <v>357431.6</v>
      </c>
      <c r="D8" s="77" t="s">
        <v>152</v>
      </c>
      <c r="E8" s="76">
        <v>267568.4</v>
      </c>
    </row>
    <row r="9" spans="1:5" ht="23.25">
      <c r="A9" s="74" t="s">
        <v>35</v>
      </c>
      <c r="B9" s="75">
        <v>350000</v>
      </c>
      <c r="C9" s="58">
        <v>112612.99</v>
      </c>
      <c r="D9" s="77" t="s">
        <v>152</v>
      </c>
      <c r="E9" s="76">
        <v>237387.01</v>
      </c>
    </row>
    <row r="10" spans="1:5" ht="23.25">
      <c r="A10" s="74" t="s">
        <v>36</v>
      </c>
      <c r="B10" s="75">
        <v>0</v>
      </c>
      <c r="C10" s="58">
        <v>0</v>
      </c>
      <c r="D10" s="77"/>
      <c r="E10" s="78">
        <v>0</v>
      </c>
    </row>
    <row r="11" spans="1:5" ht="23.25">
      <c r="A11" s="74" t="s">
        <v>37</v>
      </c>
      <c r="B11" s="75">
        <v>30000</v>
      </c>
      <c r="C11" s="58">
        <v>32389</v>
      </c>
      <c r="D11" s="77" t="s">
        <v>301</v>
      </c>
      <c r="E11" s="76">
        <v>2389</v>
      </c>
    </row>
    <row r="12" spans="1:5" ht="23.25">
      <c r="A12" s="74" t="s">
        <v>38</v>
      </c>
      <c r="B12" s="75">
        <v>0</v>
      </c>
      <c r="C12" s="58">
        <v>0</v>
      </c>
      <c r="D12" s="77"/>
      <c r="E12" s="78">
        <v>0</v>
      </c>
    </row>
    <row r="13" spans="1:5" ht="23.25">
      <c r="A13" s="74" t="s">
        <v>39</v>
      </c>
      <c r="B13" s="75">
        <v>32186770</v>
      </c>
      <c r="C13" s="58">
        <v>17561282.9</v>
      </c>
      <c r="D13" s="79" t="s">
        <v>152</v>
      </c>
      <c r="E13" s="76">
        <v>14625487.1</v>
      </c>
    </row>
    <row r="14" spans="1:5" ht="23.25">
      <c r="A14" s="74" t="s">
        <v>11</v>
      </c>
      <c r="B14" s="80">
        <v>9370000</v>
      </c>
      <c r="C14" s="58">
        <v>6416641</v>
      </c>
      <c r="D14" s="77" t="s">
        <v>152</v>
      </c>
      <c r="E14" s="76">
        <v>2953359</v>
      </c>
    </row>
    <row r="15" spans="1:5" ht="24" thickBot="1">
      <c r="A15" s="81" t="s">
        <v>156</v>
      </c>
      <c r="B15" s="82">
        <f>SUM(B7:B14)</f>
        <v>44941770</v>
      </c>
      <c r="C15" s="83">
        <f>SUM(C7:C14)</f>
        <v>24960087</v>
      </c>
      <c r="D15" s="81" t="s">
        <v>152</v>
      </c>
      <c r="E15" s="84">
        <f>E7+E8+E9+E10-E11+E12+E13+E14</f>
        <v>19981683</v>
      </c>
    </row>
    <row r="16" spans="1:5" ht="23.25">
      <c r="A16" s="85"/>
      <c r="B16" s="85"/>
      <c r="C16" s="85"/>
      <c r="D16" s="85"/>
      <c r="E16" s="98"/>
    </row>
    <row r="17" spans="1:5" ht="23.25">
      <c r="A17" s="68" t="s">
        <v>81</v>
      </c>
      <c r="B17" s="68" t="s">
        <v>27</v>
      </c>
      <c r="C17" s="68" t="s">
        <v>157</v>
      </c>
      <c r="D17" s="68" t="s">
        <v>150</v>
      </c>
      <c r="E17" s="68" t="s">
        <v>151</v>
      </c>
    </row>
    <row r="18" spans="1:5" ht="23.25">
      <c r="A18" s="69"/>
      <c r="B18" s="70"/>
      <c r="C18" s="70"/>
      <c r="D18" s="70" t="s">
        <v>152</v>
      </c>
      <c r="E18" s="70" t="s">
        <v>153</v>
      </c>
    </row>
    <row r="19" spans="1:5" ht="23.25">
      <c r="A19" s="71" t="s">
        <v>158</v>
      </c>
      <c r="B19" s="75"/>
      <c r="C19" s="86"/>
      <c r="D19" s="75"/>
      <c r="E19" s="86"/>
    </row>
    <row r="20" spans="1:5" ht="23.25">
      <c r="A20" s="74" t="s">
        <v>42</v>
      </c>
      <c r="B20" s="57">
        <v>1860318</v>
      </c>
      <c r="C20" s="57">
        <v>432446</v>
      </c>
      <c r="D20" s="79" t="s">
        <v>150</v>
      </c>
      <c r="E20" s="76">
        <v>1427872</v>
      </c>
    </row>
    <row r="21" spans="1:5" ht="23.25">
      <c r="A21" s="74" t="s">
        <v>113</v>
      </c>
      <c r="B21" s="57">
        <v>3779640</v>
      </c>
      <c r="C21" s="57">
        <v>1142271</v>
      </c>
      <c r="D21" s="79" t="s">
        <v>150</v>
      </c>
      <c r="E21" s="76">
        <v>2637369</v>
      </c>
    </row>
    <row r="22" spans="1:5" ht="23.25">
      <c r="A22" s="74" t="s">
        <v>114</v>
      </c>
      <c r="B22" s="57">
        <v>10331150</v>
      </c>
      <c r="C22" s="57">
        <v>2504281</v>
      </c>
      <c r="D22" s="79" t="s">
        <v>150</v>
      </c>
      <c r="E22" s="76">
        <v>7826869</v>
      </c>
    </row>
    <row r="23" spans="1:5" ht="23.25">
      <c r="A23" s="74" t="s">
        <v>7</v>
      </c>
      <c r="B23" s="58">
        <v>3456465</v>
      </c>
      <c r="C23" s="58">
        <v>381811.2</v>
      </c>
      <c r="D23" s="79" t="s">
        <v>150</v>
      </c>
      <c r="E23" s="76">
        <v>3074653.8</v>
      </c>
    </row>
    <row r="24" spans="1:5" ht="23.25">
      <c r="A24" s="74" t="s">
        <v>8</v>
      </c>
      <c r="B24" s="58">
        <v>5804597</v>
      </c>
      <c r="C24" s="58">
        <v>1041838.25</v>
      </c>
      <c r="D24" s="79" t="s">
        <v>150</v>
      </c>
      <c r="E24" s="76">
        <v>4762758.75</v>
      </c>
    </row>
    <row r="25" spans="1:5" ht="23.25">
      <c r="A25" s="74" t="s">
        <v>9</v>
      </c>
      <c r="B25" s="58">
        <v>4239800</v>
      </c>
      <c r="C25" s="58">
        <v>505811</v>
      </c>
      <c r="D25" s="79" t="s">
        <v>150</v>
      </c>
      <c r="E25" s="76">
        <v>3733989</v>
      </c>
    </row>
    <row r="26" spans="1:5" ht="23.25">
      <c r="A26" s="74" t="s">
        <v>10</v>
      </c>
      <c r="B26" s="58">
        <v>355500</v>
      </c>
      <c r="C26" s="58">
        <v>101321.56</v>
      </c>
      <c r="D26" s="79" t="s">
        <v>150</v>
      </c>
      <c r="E26" s="76">
        <v>254178.44</v>
      </c>
    </row>
    <row r="27" spans="1:5" ht="23.25">
      <c r="A27" s="74" t="s">
        <v>12</v>
      </c>
      <c r="B27" s="58">
        <v>2032300</v>
      </c>
      <c r="C27" s="58">
        <v>80950</v>
      </c>
      <c r="D27" s="79" t="s">
        <v>150</v>
      </c>
      <c r="E27" s="76">
        <v>1951350</v>
      </c>
    </row>
    <row r="28" spans="1:5" ht="23.25">
      <c r="A28" s="74" t="s">
        <v>13</v>
      </c>
      <c r="B28" s="59">
        <v>7764800</v>
      </c>
      <c r="C28" s="58">
        <v>0</v>
      </c>
      <c r="D28" s="79" t="s">
        <v>150</v>
      </c>
      <c r="E28" s="59">
        <v>7764800</v>
      </c>
    </row>
    <row r="29" spans="1:5" ht="23.25">
      <c r="A29" s="74" t="s">
        <v>11</v>
      </c>
      <c r="B29" s="58">
        <v>5317200</v>
      </c>
      <c r="C29" s="59">
        <v>1137500</v>
      </c>
      <c r="D29" s="79" t="s">
        <v>150</v>
      </c>
      <c r="E29" s="76">
        <v>4179700</v>
      </c>
    </row>
    <row r="30" spans="1:5" ht="23.25">
      <c r="A30" s="74" t="s">
        <v>159</v>
      </c>
      <c r="B30" s="58">
        <v>0</v>
      </c>
      <c r="C30" s="76">
        <v>0</v>
      </c>
      <c r="D30" s="77"/>
      <c r="E30" s="76">
        <v>0</v>
      </c>
    </row>
    <row r="31" spans="1:5" ht="23.25">
      <c r="A31" s="87" t="s">
        <v>18</v>
      </c>
      <c r="B31" s="88">
        <f>SUM(B20:B30)</f>
        <v>44941770</v>
      </c>
      <c r="C31" s="88">
        <f>SUM(C20:C30)</f>
        <v>7328230.01</v>
      </c>
      <c r="D31" s="89" t="s">
        <v>152</v>
      </c>
      <c r="E31" s="88">
        <f>SUM(E20:E30)</f>
        <v>37613539.99</v>
      </c>
    </row>
    <row r="32" spans="1:5" ht="23.25">
      <c r="A32" s="90"/>
      <c r="B32" s="91"/>
      <c r="C32" s="92"/>
      <c r="D32" s="93"/>
      <c r="E32" s="91"/>
    </row>
    <row r="33" spans="1:5" ht="23.25">
      <c r="A33" s="319" t="s">
        <v>160</v>
      </c>
      <c r="B33" s="319"/>
      <c r="C33" s="92">
        <v>17631856.99</v>
      </c>
      <c r="D33" s="85"/>
      <c r="E33" s="85"/>
    </row>
    <row r="34" spans="1:5" ht="23.25">
      <c r="A34" s="67" t="s">
        <v>32</v>
      </c>
      <c r="B34" s="94" t="s">
        <v>41</v>
      </c>
      <c r="C34" s="95"/>
      <c r="D34" s="72"/>
      <c r="E34" s="72"/>
    </row>
    <row r="35" spans="1:5" ht="23.25">
      <c r="A35" s="320" t="s">
        <v>161</v>
      </c>
      <c r="B35" s="320"/>
      <c r="C35" s="96"/>
      <c r="D35" s="72"/>
      <c r="E35" s="72"/>
    </row>
    <row r="36" spans="1:5" ht="23.25">
      <c r="A36" s="320" t="s">
        <v>148</v>
      </c>
      <c r="B36" s="320"/>
      <c r="C36" s="320"/>
      <c r="D36" s="320"/>
      <c r="E36" s="320"/>
    </row>
    <row r="37" spans="1:5" ht="23.25">
      <c r="A37" s="320" t="s">
        <v>162</v>
      </c>
      <c r="B37" s="320"/>
      <c r="C37" s="320"/>
      <c r="D37" s="320"/>
      <c r="E37" s="320"/>
    </row>
    <row r="38" spans="1:5" ht="23.25">
      <c r="A38" s="320" t="s">
        <v>292</v>
      </c>
      <c r="B38" s="320"/>
      <c r="C38" s="320"/>
      <c r="D38" s="320"/>
      <c r="E38" s="320"/>
    </row>
    <row r="39" spans="1:5" ht="23.25">
      <c r="A39" s="68" t="s">
        <v>81</v>
      </c>
      <c r="B39" s="68" t="s">
        <v>27</v>
      </c>
      <c r="C39" s="68" t="s">
        <v>149</v>
      </c>
      <c r="D39" s="68" t="s">
        <v>150</v>
      </c>
      <c r="E39" s="68" t="s">
        <v>151</v>
      </c>
    </row>
    <row r="40" spans="1:5" ht="23.25">
      <c r="A40" s="69"/>
      <c r="B40" s="70"/>
      <c r="C40" s="70"/>
      <c r="D40" s="70" t="s">
        <v>152</v>
      </c>
      <c r="E40" s="70" t="s">
        <v>153</v>
      </c>
    </row>
    <row r="41" spans="1:5" ht="23.25">
      <c r="A41" s="71" t="s">
        <v>154</v>
      </c>
      <c r="B41" s="72"/>
      <c r="C41" s="73"/>
      <c r="D41" s="72"/>
      <c r="E41" s="73"/>
    </row>
    <row r="42" spans="1:5" ht="23.25">
      <c r="A42" s="74" t="s">
        <v>33</v>
      </c>
      <c r="B42" s="75">
        <v>2380000</v>
      </c>
      <c r="C42" s="58">
        <v>479729.51</v>
      </c>
      <c r="D42" s="77" t="s">
        <v>152</v>
      </c>
      <c r="E42" s="76">
        <v>1900270.49</v>
      </c>
    </row>
    <row r="43" spans="1:5" ht="23.25">
      <c r="A43" s="74" t="s">
        <v>155</v>
      </c>
      <c r="B43" s="75">
        <v>625000</v>
      </c>
      <c r="C43" s="58">
        <v>357431.6</v>
      </c>
      <c r="D43" s="77" t="s">
        <v>152</v>
      </c>
      <c r="E43" s="76">
        <v>267568.4</v>
      </c>
    </row>
    <row r="44" spans="1:5" ht="23.25">
      <c r="A44" s="74" t="s">
        <v>35</v>
      </c>
      <c r="B44" s="75">
        <v>350000</v>
      </c>
      <c r="C44" s="58">
        <v>112612.99</v>
      </c>
      <c r="D44" s="77" t="s">
        <v>152</v>
      </c>
      <c r="E44" s="76">
        <v>237387.01</v>
      </c>
    </row>
    <row r="45" spans="1:5" ht="23.25">
      <c r="A45" s="74" t="s">
        <v>36</v>
      </c>
      <c r="B45" s="75">
        <v>0</v>
      </c>
      <c r="C45" s="58">
        <v>0</v>
      </c>
      <c r="D45" s="77"/>
      <c r="E45" s="78">
        <v>0</v>
      </c>
    </row>
    <row r="46" spans="1:5" ht="23.25">
      <c r="A46" s="74" t="s">
        <v>37</v>
      </c>
      <c r="B46" s="75">
        <v>30000</v>
      </c>
      <c r="C46" s="58">
        <v>32389</v>
      </c>
      <c r="D46" s="77" t="s">
        <v>301</v>
      </c>
      <c r="E46" s="76">
        <v>2389</v>
      </c>
    </row>
    <row r="47" spans="1:5" ht="23.25">
      <c r="A47" s="74" t="s">
        <v>38</v>
      </c>
      <c r="B47" s="75">
        <v>0</v>
      </c>
      <c r="C47" s="58">
        <v>0</v>
      </c>
      <c r="D47" s="77"/>
      <c r="E47" s="78">
        <v>0</v>
      </c>
    </row>
    <row r="48" spans="1:5" ht="23.25">
      <c r="A48" s="74" t="s">
        <v>39</v>
      </c>
      <c r="B48" s="75">
        <v>32186770</v>
      </c>
      <c r="C48" s="58">
        <v>17561282.9</v>
      </c>
      <c r="D48" s="79" t="s">
        <v>152</v>
      </c>
      <c r="E48" s="76">
        <v>14625487.1</v>
      </c>
    </row>
    <row r="49" spans="1:5" ht="23.25">
      <c r="A49" s="74" t="s">
        <v>11</v>
      </c>
      <c r="B49" s="80">
        <v>9370000</v>
      </c>
      <c r="C49" s="58">
        <v>6416641</v>
      </c>
      <c r="D49" s="77" t="s">
        <v>152</v>
      </c>
      <c r="E49" s="76">
        <v>2953359</v>
      </c>
    </row>
    <row r="50" spans="1:5" ht="24" thickBot="1">
      <c r="A50" s="81" t="s">
        <v>156</v>
      </c>
      <c r="B50" s="82">
        <f>SUM(B42:B49)</f>
        <v>44941770</v>
      </c>
      <c r="C50" s="83">
        <f>SUM(C42:C49)</f>
        <v>24960087</v>
      </c>
      <c r="D50" s="81" t="s">
        <v>152</v>
      </c>
      <c r="E50" s="84">
        <f>E42+E43+E44+E45-E46+E47+E48+E49</f>
        <v>19981683</v>
      </c>
    </row>
    <row r="51" spans="1:5" ht="23.25">
      <c r="A51" s="85"/>
      <c r="B51" s="85"/>
      <c r="C51" s="85"/>
      <c r="D51" s="85"/>
      <c r="E51" s="98"/>
    </row>
    <row r="52" spans="1:5" ht="23.25">
      <c r="A52" s="68" t="s">
        <v>81</v>
      </c>
      <c r="B52" s="68" t="s">
        <v>27</v>
      </c>
      <c r="C52" s="68" t="s">
        <v>157</v>
      </c>
      <c r="D52" s="68" t="s">
        <v>150</v>
      </c>
      <c r="E52" s="68" t="s">
        <v>151</v>
      </c>
    </row>
    <row r="53" spans="1:5" ht="23.25">
      <c r="A53" s="69"/>
      <c r="B53" s="70"/>
      <c r="C53" s="70"/>
      <c r="D53" s="70" t="s">
        <v>152</v>
      </c>
      <c r="E53" s="70" t="s">
        <v>153</v>
      </c>
    </row>
    <row r="54" spans="1:5" ht="23.25">
      <c r="A54" s="71" t="s">
        <v>158</v>
      </c>
      <c r="B54" s="75"/>
      <c r="C54" s="86"/>
      <c r="D54" s="75"/>
      <c r="E54" s="86"/>
    </row>
    <row r="55" spans="1:5" ht="23.25">
      <c r="A55" s="74" t="s">
        <v>42</v>
      </c>
      <c r="B55" s="57">
        <v>1860318</v>
      </c>
      <c r="C55" s="57">
        <v>432446</v>
      </c>
      <c r="D55" s="79" t="s">
        <v>150</v>
      </c>
      <c r="E55" s="76">
        <v>1427872</v>
      </c>
    </row>
    <row r="56" spans="1:5" ht="23.25">
      <c r="A56" s="74" t="s">
        <v>147</v>
      </c>
      <c r="B56" s="57">
        <v>9864590</v>
      </c>
      <c r="C56" s="57">
        <v>2727748</v>
      </c>
      <c r="D56" s="79" t="s">
        <v>150</v>
      </c>
      <c r="E56" s="76">
        <v>7136842</v>
      </c>
    </row>
    <row r="57" spans="1:5" ht="23.25">
      <c r="A57" s="74" t="s">
        <v>146</v>
      </c>
      <c r="B57" s="57">
        <v>4246200</v>
      </c>
      <c r="C57" s="57">
        <v>918804</v>
      </c>
      <c r="D57" s="79" t="s">
        <v>150</v>
      </c>
      <c r="E57" s="76">
        <v>3327396</v>
      </c>
    </row>
    <row r="58" spans="1:5" ht="23.25">
      <c r="A58" s="74" t="s">
        <v>7</v>
      </c>
      <c r="B58" s="58">
        <v>3456465</v>
      </c>
      <c r="C58" s="58">
        <v>381811.2</v>
      </c>
      <c r="D58" s="79" t="s">
        <v>150</v>
      </c>
      <c r="E58" s="76">
        <v>3074653.8</v>
      </c>
    </row>
    <row r="59" spans="1:5" ht="23.25">
      <c r="A59" s="74" t="s">
        <v>8</v>
      </c>
      <c r="B59" s="58">
        <v>5804597</v>
      </c>
      <c r="C59" s="58">
        <v>1041838.25</v>
      </c>
      <c r="D59" s="79" t="s">
        <v>150</v>
      </c>
      <c r="E59" s="76">
        <v>4762758.75</v>
      </c>
    </row>
    <row r="60" spans="1:5" ht="23.25">
      <c r="A60" s="74" t="s">
        <v>9</v>
      </c>
      <c r="B60" s="58">
        <v>4239800</v>
      </c>
      <c r="C60" s="58">
        <v>505811</v>
      </c>
      <c r="D60" s="79" t="s">
        <v>150</v>
      </c>
      <c r="E60" s="76">
        <v>3733989</v>
      </c>
    </row>
    <row r="61" spans="1:5" ht="23.25">
      <c r="A61" s="74" t="s">
        <v>10</v>
      </c>
      <c r="B61" s="58">
        <v>355500</v>
      </c>
      <c r="C61" s="58">
        <v>101321.56</v>
      </c>
      <c r="D61" s="79" t="s">
        <v>150</v>
      </c>
      <c r="E61" s="76">
        <v>254178.44</v>
      </c>
    </row>
    <row r="62" spans="1:5" ht="23.25">
      <c r="A62" s="74" t="s">
        <v>12</v>
      </c>
      <c r="B62" s="58">
        <v>2032300</v>
      </c>
      <c r="C62" s="58">
        <v>80950</v>
      </c>
      <c r="D62" s="79" t="s">
        <v>150</v>
      </c>
      <c r="E62" s="76">
        <v>1951350</v>
      </c>
    </row>
    <row r="63" spans="1:5" ht="23.25">
      <c r="A63" s="74" t="s">
        <v>13</v>
      </c>
      <c r="B63" s="59">
        <v>7764800</v>
      </c>
      <c r="C63" s="58">
        <v>0</v>
      </c>
      <c r="D63" s="79" t="s">
        <v>150</v>
      </c>
      <c r="E63" s="59">
        <v>7764800</v>
      </c>
    </row>
    <row r="64" spans="1:5" ht="23.25">
      <c r="A64" s="74" t="s">
        <v>11</v>
      </c>
      <c r="B64" s="58">
        <v>5317200</v>
      </c>
      <c r="C64" s="59">
        <v>1137500</v>
      </c>
      <c r="D64" s="79" t="s">
        <v>150</v>
      </c>
      <c r="E64" s="76">
        <v>4179700</v>
      </c>
    </row>
    <row r="65" spans="1:5" ht="23.25">
      <c r="A65" s="74" t="s">
        <v>159</v>
      </c>
      <c r="B65" s="58">
        <v>0</v>
      </c>
      <c r="C65" s="76">
        <v>0</v>
      </c>
      <c r="D65" s="77"/>
      <c r="E65" s="76">
        <v>0</v>
      </c>
    </row>
    <row r="66" spans="1:5" ht="23.25">
      <c r="A66" s="87" t="s">
        <v>18</v>
      </c>
      <c r="B66" s="88">
        <f>SUM(B55:B65)</f>
        <v>44941770</v>
      </c>
      <c r="C66" s="88">
        <f>SUM(C55:C65)</f>
        <v>7328230.01</v>
      </c>
      <c r="D66" s="89" t="s">
        <v>152</v>
      </c>
      <c r="E66" s="88">
        <f>SUM(E55:E65)</f>
        <v>37613539.99</v>
      </c>
    </row>
    <row r="67" spans="1:5" ht="23.25">
      <c r="A67" s="90"/>
      <c r="B67" s="91"/>
      <c r="C67" s="92"/>
      <c r="D67" s="93"/>
      <c r="E67" s="91"/>
    </row>
    <row r="68" spans="1:5" ht="23.25">
      <c r="A68" s="319" t="s">
        <v>160</v>
      </c>
      <c r="B68" s="319"/>
      <c r="C68" s="92">
        <v>17631856.99</v>
      </c>
      <c r="D68" s="85"/>
      <c r="E68" s="85"/>
    </row>
    <row r="69" spans="1:5" ht="23.25">
      <c r="A69" s="67" t="s">
        <v>32</v>
      </c>
      <c r="B69" s="94" t="s">
        <v>41</v>
      </c>
      <c r="C69" s="95"/>
      <c r="D69" s="72"/>
      <c r="E69" s="72"/>
    </row>
    <row r="70" spans="1:5" ht="23.25">
      <c r="A70" s="320" t="s">
        <v>161</v>
      </c>
      <c r="B70" s="320"/>
      <c r="C70" s="96"/>
      <c r="D70" s="72"/>
      <c r="E70" s="72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2013-02-22T04:03:08Z</cp:lastPrinted>
  <dcterms:created xsi:type="dcterms:W3CDTF">2004-06-11T15:17:09Z</dcterms:created>
  <dcterms:modified xsi:type="dcterms:W3CDTF">2013-02-22T04:04:17Z</dcterms:modified>
  <cp:category/>
  <cp:version/>
  <cp:contentType/>
  <cp:contentStatus/>
</cp:coreProperties>
</file>