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6" activeTab="9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<sst xmlns="http://schemas.openxmlformats.org/spreadsheetml/2006/main" count="1098" uniqueCount="307">
  <si>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</si>
  <si>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</si>
  <si>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</si>
  <si>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</si>
  <si>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</si>
  <si>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</si>
  <si>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</si>
  <si>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</si>
  <si>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</si>
  <si>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</si>
  <si>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</si>
  <si>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</si>
  <si>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</si>
  <si>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</si>
  <si>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</si>
  <si>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</si>
  <si>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</si>
  <si>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</si>
  <si>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</si>
  <si>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</si>
  <si>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</si>
  <si>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</si>
  <si>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</si>
  <si>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</si>
  <si>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</si>
  <si>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</si>
  <si>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</si>
  <si>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</si>
  <si>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</si>
  <si>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</si>
  <si>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</si>
  <si>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</si>
  <si>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</si>
  <si>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</si>
  <si>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</si>
  <si>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</si>
  <si>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</si>
  <si>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</si>
  <si>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</si>
  <si>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</si>
  <si>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</si>
  <si>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</si>
  <si>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</si>
  <si>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</si>
  <si>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</si>
  <si>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</si>
  <si>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</si>
  <si>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</si>
  <si>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</si>
  <si>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</si>
  <si>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</si>
  <si>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</si>
  <si>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</si>
  <si>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</si>
  <si>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</si>
  <si>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</si>
  <si>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</si>
  <si>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</si>
  <si>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</si>
  <si>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</si>
  <si>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</si>
  <si>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</si>
  <si>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</si>
  <si>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</si>
  <si>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</si>
  <si>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</si>
  <si>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</si>
  <si>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</si>
  <si>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</si>
  <si>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</si>
  <si>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</si>
  <si>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</si>
  <si>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ธ.ก.ส. หัวหิน 435-2-15433-2</t>
  </si>
  <si>
    <t>เงินฝาก ธ.ก.ส. หัวหิน 435-2-15706-3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</si>
  <si>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</si>
  <si>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</si>
  <si>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</si>
  <si>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</si>
  <si>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เลขที่บัญชี  435-2-15433-2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</si>
  <si>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</si>
  <si>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</si>
  <si>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</si>
  <si>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</si>
  <si>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</si>
  <si>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</si>
  <si>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</si>
  <si>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</si>
  <si>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</si>
  <si>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</si>
  <si>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</si>
  <si>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</si>
  <si>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</si>
  <si>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</si>
  <si>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</si>
  <si>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</si>
  <si>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</si>
  <si>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</si>
  <si>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</si>
  <si>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</si>
  <si>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</si>
  <si>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</si>
  <si>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</si>
  <si>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</si>
  <si>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</si>
  <si>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</si>
  <si>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</si>
  <si>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</si>
  <si>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</si>
  <si>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</si>
  <si>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</si>
  <si>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</si>
  <si>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</si>
  <si>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</si>
  <si>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</si>
  <si>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</si>
  <si>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</si>
  <si>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</si>
  <si>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</si>
  <si>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</si>
  <si>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</si>
  <si>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</si>
  <si>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</si>
  <si>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</si>
  <si>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</si>
  <si>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</si>
  <si>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</si>
  <si>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</si>
  <si>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</si>
  <si>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</si>
  <si>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</si>
  <si>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</si>
  <si>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</si>
  <si>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</si>
  <si>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</si>
  <si>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</si>
  <si>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</si>
  <si>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</si>
  <si>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</si>
  <si>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</si>
  <si>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</si>
  <si>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</si>
  <si>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</si>
  <si>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</si>
  <si>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</si>
  <si>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</si>
  <si>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</si>
  <si>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</si>
  <si>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</si>
  <si>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</si>
  <si>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</si>
  <si>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</si>
  <si>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</si>
  <si>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</si>
  <si>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</si>
  <si>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</si>
  <si>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</si>
  <si>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</si>
  <si>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</si>
  <si>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</si>
  <si>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</si>
  <si>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</si>
  <si>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งบรายรับ - รายจ่ายตามงบประมาณ ประจำปี 2555</t>
  </si>
  <si>
    <t>องค์การบริหารส่วนตำบลหินเหล็กไฟ  อำเภอหัวหิน  จังหวัดประจวบคีรีขันธ์</t>
  </si>
  <si>
    <t>โครงการป้องกันและแก้ไขปัญหายาเสพติด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</si>
  <si>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</si>
  <si>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</si>
  <si>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</si>
  <si>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</si>
  <si>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</si>
  <si>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</si>
  <si>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</si>
  <si>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</si>
  <si>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เงินทุนการศึกษา ผู้ดูแลเด็กเล็ก</t>
  </si>
  <si>
    <t>ค่าวัสดุการศึกษา ศูนย์พัฒนาเด็กเล็ก</t>
  </si>
  <si>
    <t>ค่าใช้สอย  ค่าใช้จ่ายในการเลือกตั้งฯ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</si>
  <si>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</si>
  <si>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</si>
  <si>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</si>
  <si>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</si>
  <si>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</si>
  <si>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</si>
  <si>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</si>
  <si>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</si>
  <si>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</si>
  <si>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</si>
  <si>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</si>
  <si>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</si>
  <si>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</si>
  <si>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</si>
  <si>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</si>
  <si>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</si>
  <si>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</si>
  <si>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</si>
  <si>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</si>
  <si>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</si>
  <si>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</si>
  <si>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</si>
  <si>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</si>
  <si>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</si>
  <si>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</si>
  <si>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r>
      <t>เงินอุดหนุนเฉพาะกิจ เบี้ยยังชีพผู้พิการ</t>
    </r>
  </si>
  <si>
    <t>เงินอุดหนุนเฉพาะกิจ เบี้ยยังชีพผู้สูงอายุ</t>
  </si>
  <si>
    <t>เงินเพิ่มต่างๆ ผู้ดูแลเด็กเล็ก</t>
  </si>
  <si>
    <t>ปีงบประมาณ 2556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</si>
  <si>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</si>
  <si>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</si>
  <si>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</si>
  <si>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</si>
  <si>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</si>
  <si>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</si>
  <si>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</si>
  <si>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</si>
  <si>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</si>
  <si>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</si>
  <si>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</si>
  <si>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</si>
  <si>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</si>
  <si>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</si>
  <si>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</si>
  <si>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</si>
  <si>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</si>
  <si>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</si>
  <si>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</si>
  <si>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</si>
  <si>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</si>
  <si>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</si>
  <si>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</si>
  <si>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</si>
  <si>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</si>
  <si>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</si>
  <si>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</si>
  <si>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</si>
  <si>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</si>
  <si>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</si>
  <si>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</si>
  <si>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</si>
  <si>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</si>
  <si>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</si>
  <si>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</si>
  <si>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</si>
  <si>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</si>
  <si>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</si>
  <si>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เงินอุดหนุนเฉพาะกิจ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</si>
  <si>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</si>
  <si>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</si>
  <si>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</si>
  <si>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</si>
  <si>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>เงินเดือน  (ฝ่ายการเมือง)</t>
  </si>
  <si>
    <t>เงินเดิอน  (ฝ่ายประจำ)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</si>
  <si>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</si>
  <si>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</si>
  <si>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</si>
  <si>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</si>
  <si>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</si>
  <si>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</si>
  <si>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</si>
  <si>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</si>
  <si>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</si>
  <si>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</si>
  <si>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</si>
  <si>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</si>
  <si>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</si>
  <si>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</si>
  <si>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</si>
  <si>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</si>
  <si>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</si>
  <si>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</si>
  <si>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</si>
  <si>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</si>
  <si>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</si>
  <si>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</si>
  <si>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*00311</t>
  </si>
  <si>
    <t>*00312</t>
  </si>
  <si>
    <t>*00321</t>
  </si>
  <si>
    <t>*00322</t>
  </si>
  <si>
    <t>*00411</t>
  </si>
  <si>
    <t>รวมเดือนนี้</t>
  </si>
  <si>
    <t>รวมตั้งแต่ต้นปี</t>
  </si>
  <si>
    <t>*00332</t>
  </si>
  <si>
    <t>ปรับปรุงถึง ม.ค. 56</t>
  </si>
  <si>
    <t>ค่จ้างชั่วคราว</t>
  </si>
  <si>
    <t>เงินอุดหนุนโครงการครอบครัวอบอุ่นเพิ่มพูนศักยภาพฯ</t>
  </si>
  <si>
    <t>บวก</t>
  </si>
  <si>
    <t xml:space="preserve"> วันที่ 30 เมษายน  2556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</si>
  <si>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</si>
  <si>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</si>
  <si>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t xml:space="preserve"> วันที่ 30  เมษายน  2556</t>
  </si>
  <si>
    <t>วันที่  30  เมษายน  2556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</si>
  <si>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</si>
  <si>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</si>
  <si>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>ณ วันที่   30  เมษายน    2556</t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</si>
  <si>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</si>
  <si>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</si>
  <si>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</si>
  <si>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</si>
  <si>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ยอดคงเหลือตามรายงานธนาคาร ณ วันที่   30  เมษายน   พ.ศ. 2556</t>
  </si>
  <si>
    <t>ยอดคงเหลือตามบัญชี ณ วันที่  30 เมษายน  พ.ศ.2556</t>
  </si>
  <si>
    <t>วันที่   30 เมษายน  พ.ศ.2556</t>
  </si>
  <si>
    <t>วันที่   30 เมษายน   พ.ศ.2556</t>
  </si>
  <si>
    <t>ณ วันที่   30 เมษายน   2556</t>
  </si>
  <si>
    <t>ตั้งแต่วันที่  1  ตุลาคม พ.ศ. 2555 ถึงวันที่   30  เมษายน   2556</t>
  </si>
  <si>
    <t>ตั้งแต่วันที่ 1 ตุลาคม 2555 ถึง วันที่ 30  เมษายน   2556</t>
  </si>
  <si>
    <t>ค่าจ้างผู้ดูแลเด็กเล็ก</t>
  </si>
  <si>
    <t>ค่าจ้าง ผู้ดูแลเด็กเล็ก</t>
  </si>
  <si>
    <t xml:space="preserve">  ณ วันที่ 30 เมษายน  2556</t>
  </si>
  <si>
    <t>ประจำเดือน  เมษายน   2556</t>
  </si>
  <si>
    <t>ตั้งแต่วันที่ 1 ตุลาคม 2555 ถึง วันที่ 30 เมษายน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</si>
</sst>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0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9"/>
      <name val="Angsana New"/>
      <family val="1"/>
    </font>
    <font>
      <sz val="9"/>
      <name val="Cordia New"/>
      <family val="2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2" fillId="0" borderId="0" xfId="37" applyFont="1" applyAlignment="1">
      <alignment/>
    </xf>
    <xf numFmtId="43" fontId="73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43" fontId="17" fillId="0" borderId="22" xfId="37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3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5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4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25" xfId="37" applyFont="1" applyBorder="1" applyAlignment="1">
      <alignment horizontal="right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5" fillId="0" borderId="20" xfId="37" applyFont="1" applyBorder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6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3" fontId="22" fillId="0" borderId="27" xfId="37" applyFont="1" applyBorder="1" applyAlignment="1">
      <alignment horizontal="center"/>
    </xf>
    <xf numFmtId="43" fontId="22" fillId="0" borderId="10" xfId="37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3" fontId="22" fillId="0" borderId="0" xfId="37" applyFont="1" applyBorder="1" applyAlignment="1">
      <alignment horizontal="center"/>
    </xf>
    <xf numFmtId="43" fontId="22" fillId="0" borderId="15" xfId="37" applyFont="1" applyBorder="1" applyAlignment="1">
      <alignment horizontal="center"/>
    </xf>
    <xf numFmtId="43" fontId="22" fillId="0" borderId="11" xfId="37" applyFont="1" applyBorder="1" applyAlignment="1">
      <alignment horizontal="center"/>
    </xf>
    <xf numFmtId="43" fontId="22" fillId="0" borderId="14" xfId="37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3" fontId="22" fillId="0" borderId="28" xfId="37" applyFont="1" applyBorder="1" applyAlignment="1">
      <alignment horizontal="center"/>
    </xf>
    <xf numFmtId="43" fontId="22" fillId="0" borderId="16" xfId="37" applyFont="1" applyBorder="1" applyAlignment="1">
      <alignment horizontal="center"/>
    </xf>
    <xf numFmtId="0" fontId="24" fillId="0" borderId="15" xfId="0" applyFont="1" applyBorder="1" applyAlignment="1">
      <alignment/>
    </xf>
    <xf numFmtId="43" fontId="25" fillId="0" borderId="29" xfId="37" applyFont="1" applyBorder="1" applyAlignment="1">
      <alignment/>
    </xf>
    <xf numFmtId="43" fontId="25" fillId="0" borderId="15" xfId="37" applyFont="1" applyBorder="1" applyAlignment="1">
      <alignment/>
    </xf>
    <xf numFmtId="43" fontId="25" fillId="0" borderId="0" xfId="37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30" xfId="0" applyFont="1" applyBorder="1" applyAlignment="1">
      <alignment/>
    </xf>
    <xf numFmtId="43" fontId="25" fillId="0" borderId="30" xfId="37" applyFont="1" applyBorder="1" applyAlignment="1">
      <alignment/>
    </xf>
    <xf numFmtId="43" fontId="25" fillId="0" borderId="31" xfId="37" applyFont="1" applyBorder="1" applyAlignment="1">
      <alignment/>
    </xf>
    <xf numFmtId="43" fontId="25" fillId="0" borderId="30" xfId="0" applyNumberFormat="1" applyFont="1" applyBorder="1" applyAlignment="1">
      <alignment/>
    </xf>
    <xf numFmtId="43" fontId="25" fillId="0" borderId="0" xfId="37" applyFont="1" applyAlignment="1">
      <alignment/>
    </xf>
    <xf numFmtId="43" fontId="25" fillId="0" borderId="32" xfId="37" applyFont="1" applyBorder="1" applyAlignment="1">
      <alignment/>
    </xf>
    <xf numFmtId="43" fontId="25" fillId="0" borderId="30" xfId="37" applyFont="1" applyBorder="1" applyAlignment="1">
      <alignment horizontal="right"/>
    </xf>
    <xf numFmtId="43" fontId="25" fillId="0" borderId="15" xfId="37" applyFont="1" applyBorder="1" applyAlignment="1">
      <alignment horizontal="right"/>
    </xf>
    <xf numFmtId="0" fontId="25" fillId="0" borderId="16" xfId="0" applyFont="1" applyBorder="1" applyAlignment="1">
      <alignment/>
    </xf>
    <xf numFmtId="43" fontId="25" fillId="0" borderId="33" xfId="37" applyFont="1" applyBorder="1" applyAlignment="1">
      <alignment horizontal="center"/>
    </xf>
    <xf numFmtId="43" fontId="25" fillId="0" borderId="16" xfId="37" applyFont="1" applyBorder="1" applyAlignment="1">
      <alignment horizontal="right"/>
    </xf>
    <xf numFmtId="43" fontId="25" fillId="0" borderId="28" xfId="37" applyFont="1" applyBorder="1" applyAlignment="1">
      <alignment/>
    </xf>
    <xf numFmtId="43" fontId="25" fillId="0" borderId="16" xfId="37" applyFont="1" applyBorder="1" applyAlignment="1">
      <alignment/>
    </xf>
    <xf numFmtId="0" fontId="22" fillId="0" borderId="17" xfId="0" applyFont="1" applyBorder="1" applyAlignment="1">
      <alignment horizontal="center"/>
    </xf>
    <xf numFmtId="43" fontId="22" fillId="0" borderId="18" xfId="37" applyFont="1" applyBorder="1" applyAlignment="1">
      <alignment/>
    </xf>
    <xf numFmtId="43" fontId="22" fillId="0" borderId="17" xfId="37" applyFont="1" applyBorder="1" applyAlignment="1">
      <alignment/>
    </xf>
    <xf numFmtId="43" fontId="22" fillId="0" borderId="22" xfId="37" applyFont="1" applyBorder="1" applyAlignment="1">
      <alignment/>
    </xf>
    <xf numFmtId="43" fontId="22" fillId="0" borderId="17" xfId="0" applyNumberFormat="1" applyFont="1" applyBorder="1" applyAlignment="1">
      <alignment/>
    </xf>
    <xf numFmtId="0" fontId="24" fillId="0" borderId="29" xfId="0" applyFont="1" applyBorder="1" applyAlignment="1">
      <alignment/>
    </xf>
    <xf numFmtId="43" fontId="25" fillId="0" borderId="34" xfId="37" applyFont="1" applyBorder="1" applyAlignment="1">
      <alignment/>
    </xf>
    <xf numFmtId="0" fontId="25" fillId="0" borderId="0" xfId="0" applyFont="1" applyAlignment="1">
      <alignment/>
    </xf>
    <xf numFmtId="0" fontId="25" fillId="0" borderId="35" xfId="0" applyFont="1" applyBorder="1" applyAlignment="1">
      <alignment/>
    </xf>
    <xf numFmtId="43" fontId="25" fillId="0" borderId="36" xfId="37" applyFont="1" applyBorder="1" applyAlignment="1">
      <alignment horizontal="right"/>
    </xf>
    <xf numFmtId="43" fontId="25" fillId="0" borderId="11" xfId="37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33" xfId="37" applyFont="1" applyBorder="1" applyAlignment="1">
      <alignment/>
    </xf>
    <xf numFmtId="43" fontId="22" fillId="0" borderId="20" xfId="37" applyFont="1" applyBorder="1" applyAlignment="1">
      <alignment/>
    </xf>
    <xf numFmtId="43" fontId="22" fillId="0" borderId="0" xfId="37" applyFont="1" applyAlignment="1">
      <alignment/>
    </xf>
    <xf numFmtId="43" fontId="22" fillId="0" borderId="24" xfId="37" applyFont="1" applyBorder="1" applyAlignment="1">
      <alignment/>
    </xf>
    <xf numFmtId="43" fontId="23" fillId="0" borderId="0" xfId="0" applyNumberFormat="1" applyFont="1" applyAlignment="1">
      <alignment/>
    </xf>
    <xf numFmtId="43" fontId="25" fillId="33" borderId="31" xfId="37" applyFont="1" applyFill="1" applyBorder="1" applyAlignment="1">
      <alignment/>
    </xf>
    <xf numFmtId="43" fontId="25" fillId="33" borderId="30" xfId="37" applyFont="1" applyFill="1" applyBorder="1" applyAlignment="1">
      <alignment/>
    </xf>
    <xf numFmtId="43" fontId="25" fillId="33" borderId="30" xfId="0" applyNumberFormat="1" applyFont="1" applyFill="1" applyBorder="1" applyAlignment="1">
      <alignment/>
    </xf>
    <xf numFmtId="43" fontId="25" fillId="33" borderId="15" xfId="0" applyNumberFormat="1" applyFont="1" applyFill="1" applyBorder="1" applyAlignment="1">
      <alignment/>
    </xf>
    <xf numFmtId="43" fontId="25" fillId="33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43" fontId="29" fillId="0" borderId="17" xfId="37" applyFont="1" applyBorder="1" applyAlignment="1">
      <alignment/>
    </xf>
    <xf numFmtId="0" fontId="29" fillId="0" borderId="17" xfId="0" applyFont="1" applyBorder="1" applyAlignment="1">
      <alignment/>
    </xf>
    <xf numFmtId="43" fontId="29" fillId="0" borderId="17" xfId="37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43" fontId="27" fillId="0" borderId="17" xfId="37" applyFont="1" applyBorder="1" applyAlignment="1">
      <alignment/>
    </xf>
    <xf numFmtId="43" fontId="27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43" fontId="30" fillId="0" borderId="17" xfId="37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9" fillId="0" borderId="17" xfId="37" applyFont="1" applyBorder="1" applyAlignment="1">
      <alignment horizontal="center"/>
    </xf>
    <xf numFmtId="43" fontId="29" fillId="0" borderId="16" xfId="37" applyFont="1" applyBorder="1" applyAlignment="1">
      <alignment horizontal="center"/>
    </xf>
    <xf numFmtId="43" fontId="27" fillId="0" borderId="17" xfId="0" applyNumberFormat="1" applyFont="1" applyBorder="1" applyAlignment="1">
      <alignment horizontal="center"/>
    </xf>
    <xf numFmtId="43" fontId="27" fillId="0" borderId="17" xfId="0" applyNumberFormat="1" applyFont="1" applyBorder="1" applyAlignment="1">
      <alignment horizontal="right"/>
    </xf>
    <xf numFmtId="43" fontId="27" fillId="0" borderId="16" xfId="0" applyNumberFormat="1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43" fontId="27" fillId="0" borderId="17" xfId="37" applyFont="1" applyBorder="1" applyAlignment="1">
      <alignment horizontal="center"/>
    </xf>
    <xf numFmtId="43" fontId="27" fillId="0" borderId="16" xfId="37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8" fillId="0" borderId="17" xfId="37" applyFont="1" applyBorder="1" applyAlignment="1">
      <alignment/>
    </xf>
    <xf numFmtId="43" fontId="29" fillId="0" borderId="17" xfId="37" applyFont="1" applyBorder="1" applyAlignment="1">
      <alignment/>
    </xf>
    <xf numFmtId="0" fontId="28" fillId="34" borderId="17" xfId="0" applyFont="1" applyFill="1" applyBorder="1" applyAlignment="1">
      <alignment horizontal="right"/>
    </xf>
    <xf numFmtId="43" fontId="28" fillId="34" borderId="17" xfId="37" applyFont="1" applyFill="1" applyBorder="1" applyAlignment="1">
      <alignment/>
    </xf>
    <xf numFmtId="43" fontId="27" fillId="0" borderId="10" xfId="37" applyFont="1" applyBorder="1" applyAlignment="1">
      <alignment horizontal="right"/>
    </xf>
    <xf numFmtId="0" fontId="30" fillId="0" borderId="20" xfId="0" applyFont="1" applyBorder="1" applyAlignment="1">
      <alignment horizontal="right"/>
    </xf>
    <xf numFmtId="43" fontId="30" fillId="0" borderId="20" xfId="37" applyFont="1" applyBorder="1" applyAlignment="1">
      <alignment/>
    </xf>
    <xf numFmtId="43" fontId="30" fillId="0" borderId="20" xfId="37" applyFont="1" applyBorder="1" applyAlignment="1">
      <alignment horizontal="right"/>
    </xf>
    <xf numFmtId="207" fontId="30" fillId="0" borderId="20" xfId="37" applyNumberFormat="1" applyFont="1" applyBorder="1" applyAlignment="1">
      <alignment/>
    </xf>
    <xf numFmtId="43" fontId="23" fillId="0" borderId="0" xfId="37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3" fontId="33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30" fillId="0" borderId="17" xfId="37" applyFont="1" applyBorder="1" applyAlignment="1">
      <alignment horizontal="center" vertical="justify"/>
    </xf>
    <xf numFmtId="208" fontId="30" fillId="0" borderId="17" xfId="37" applyNumberFormat="1" applyFont="1" applyBorder="1" applyAlignment="1">
      <alignment/>
    </xf>
    <xf numFmtId="208" fontId="30" fillId="0" borderId="20" xfId="37" applyNumberFormat="1" applyFont="1" applyBorder="1" applyAlignment="1">
      <alignment/>
    </xf>
    <xf numFmtId="43" fontId="30" fillId="0" borderId="20" xfId="37" applyNumberFormat="1" applyFont="1" applyBorder="1" applyAlignment="1">
      <alignment horizontal="right"/>
    </xf>
    <xf numFmtId="208" fontId="30" fillId="0" borderId="20" xfId="37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left"/>
    </xf>
    <xf numFmtId="43" fontId="22" fillId="0" borderId="0" xfId="37" applyFont="1" applyAlignment="1">
      <alignment horizontal="left"/>
    </xf>
    <xf numFmtId="0" fontId="22" fillId="0" borderId="1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43" fontId="22" fillId="0" borderId="0" xfId="37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zoomScale="150" zoomScaleNormal="150" zoomScalePageLayoutView="0" workbookViewId="0" topLeftCell="A1">
      <selection activeCell="A35" sqref="A35:D35"/>
    </sheetView>
  </sheetViews>
  <sheetFormatPr defaultColWidth="9.140625" defaultRowHeight="21.75"/>
  <cols>
    <col min="1" max="1" width="47.28125" style="19" customWidth="1"/>
    <col min="2" max="2" width="20.28125" style="107" customWidth="1"/>
    <col min="3" max="3" width="3.57421875" style="107" customWidth="1"/>
    <col min="4" max="4" width="22.57421875" style="107" customWidth="1"/>
  </cols>
  <sheetData>
    <row r="1" spans="1:4" s="1" customFormat="1" ht="21.75" customHeight="1">
      <c r="A1" s="271" t="s">
        <v>162</v>
      </c>
      <c r="B1" s="271"/>
      <c r="C1" s="271"/>
      <c r="D1" s="271"/>
    </row>
    <row r="2" spans="1:4" s="1" customFormat="1" ht="20.25" customHeight="1">
      <c r="A2" s="271" t="s">
        <v>84</v>
      </c>
      <c r="B2" s="271"/>
      <c r="C2" s="271"/>
      <c r="D2" s="271"/>
    </row>
    <row r="3" spans="1:4" s="1" customFormat="1" ht="21">
      <c r="A3" s="271" t="s">
        <v>287</v>
      </c>
      <c r="B3" s="271"/>
      <c r="C3" s="271"/>
      <c r="D3" s="271"/>
    </row>
    <row r="4" spans="1:4" s="1" customFormat="1" ht="21">
      <c r="A4" s="51" t="s">
        <v>32</v>
      </c>
      <c r="B4" s="56" t="s">
        <v>24</v>
      </c>
      <c r="C4" s="57"/>
      <c r="D4" s="56" t="s">
        <v>82</v>
      </c>
    </row>
    <row r="5" spans="1:4" s="1" customFormat="1" ht="21">
      <c r="A5" s="1" t="s">
        <v>85</v>
      </c>
      <c r="B5" s="22">
        <v>3569408.31</v>
      </c>
      <c r="C5" s="22"/>
      <c r="D5" s="22">
        <v>41301933.45</v>
      </c>
    </row>
    <row r="6" spans="1:4" s="1" customFormat="1" ht="21">
      <c r="A6" s="1" t="s">
        <v>168</v>
      </c>
      <c r="B6" s="22">
        <v>233715.43</v>
      </c>
      <c r="C6" s="22"/>
      <c r="D6" s="22">
        <v>726780.44</v>
      </c>
    </row>
    <row r="7" spans="1:4" s="1" customFormat="1" ht="21">
      <c r="A7" s="1" t="s">
        <v>169</v>
      </c>
      <c r="B7" s="22">
        <v>3519300</v>
      </c>
      <c r="C7" s="22"/>
      <c r="D7" s="22">
        <v>8066720</v>
      </c>
    </row>
    <row r="8" spans="1:4" s="1" customFormat="1" ht="21">
      <c r="A8" s="1" t="s">
        <v>89</v>
      </c>
      <c r="B8" s="22">
        <v>177568</v>
      </c>
      <c r="C8" s="22"/>
      <c r="D8" s="22">
        <v>1051780</v>
      </c>
    </row>
    <row r="9" spans="1:4" s="1" customFormat="1" ht="21">
      <c r="A9" s="1" t="s">
        <v>170</v>
      </c>
      <c r="B9" s="22">
        <v>977200</v>
      </c>
      <c r="C9" s="22"/>
      <c r="D9" s="22">
        <v>3456600</v>
      </c>
    </row>
    <row r="10" spans="1:4" s="1" customFormat="1" ht="21">
      <c r="A10" s="1" t="s">
        <v>142</v>
      </c>
      <c r="B10" s="22">
        <v>2188.51</v>
      </c>
      <c r="C10" s="22"/>
      <c r="D10" s="22">
        <v>6840.54</v>
      </c>
    </row>
    <row r="11" spans="2:4" s="1" customFormat="1" ht="21">
      <c r="B11" s="22"/>
      <c r="C11" s="22"/>
      <c r="D11" s="22"/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3">
        <f>SUM(B5:B17)</f>
        <v>8479380.25</v>
      </c>
      <c r="C18" s="58"/>
      <c r="D18" s="93">
        <f>SUM(D5:D17)</f>
        <v>54610654.43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86</v>
      </c>
      <c r="B20" s="22">
        <v>4801042.41</v>
      </c>
      <c r="C20" s="22"/>
      <c r="D20" s="22">
        <v>18675307.15</v>
      </c>
    </row>
    <row r="21" spans="1:4" s="1" customFormat="1" ht="21">
      <c r="A21" s="1" t="s">
        <v>167</v>
      </c>
      <c r="B21" s="22">
        <v>138994.14</v>
      </c>
      <c r="C21" s="22"/>
      <c r="D21" s="22">
        <v>726564.88</v>
      </c>
    </row>
    <row r="22" spans="1:4" s="1" customFormat="1" ht="21">
      <c r="A22" s="1" t="s">
        <v>87</v>
      </c>
      <c r="B22" s="22">
        <v>149129</v>
      </c>
      <c r="C22" s="22"/>
      <c r="D22" s="22">
        <v>276046.25</v>
      </c>
    </row>
    <row r="23" spans="1:4" s="1" customFormat="1" ht="21">
      <c r="A23" s="1" t="s">
        <v>165</v>
      </c>
      <c r="B23" s="22">
        <v>1082200</v>
      </c>
      <c r="C23" s="22"/>
      <c r="D23" s="22">
        <v>5087700</v>
      </c>
    </row>
    <row r="24" spans="1:4" s="1" customFormat="1" ht="21">
      <c r="A24" s="1" t="s">
        <v>166</v>
      </c>
      <c r="B24" s="22">
        <v>720600</v>
      </c>
      <c r="C24" s="22"/>
      <c r="D24" s="22">
        <v>3608600</v>
      </c>
    </row>
    <row r="25" spans="1:4" s="1" customFormat="1" ht="21">
      <c r="A25" s="1" t="s">
        <v>121</v>
      </c>
      <c r="B25" s="22">
        <v>0</v>
      </c>
      <c r="C25" s="22"/>
      <c r="D25" s="22">
        <v>1967676</v>
      </c>
    </row>
    <row r="26" spans="1:4" s="1" customFormat="1" ht="21">
      <c r="A26" s="1" t="s">
        <v>68</v>
      </c>
      <c r="B26" s="22">
        <v>0</v>
      </c>
      <c r="C26" s="22"/>
      <c r="D26" s="22">
        <v>806665.21</v>
      </c>
    </row>
    <row r="27" spans="1:4" s="1" customFormat="1" ht="21">
      <c r="A27" s="1" t="s">
        <v>5</v>
      </c>
      <c r="B27" s="22">
        <v>65584</v>
      </c>
      <c r="C27" s="22"/>
      <c r="D27" s="22">
        <v>1183508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3">
        <f>SUM(B20:B30)</f>
        <v>6957549.55</v>
      </c>
      <c r="C31" s="58"/>
      <c r="D31" s="93">
        <f>SUM(D20:D30)</f>
        <v>32332067.49</v>
      </c>
    </row>
    <row r="32" spans="1:4" s="1" customFormat="1" ht="21.75" thickTop="1">
      <c r="A32" s="52" t="s">
        <v>88</v>
      </c>
      <c r="B32" s="58">
        <f>B18-B31</f>
        <v>1521830.7000000002</v>
      </c>
      <c r="C32" s="58"/>
      <c r="D32" s="58">
        <f>D18-D31</f>
        <v>22278586.94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72" t="s">
        <v>289</v>
      </c>
      <c r="B35" s="272"/>
      <c r="C35" s="272"/>
      <c r="D35" s="272"/>
      <c r="E35" s="48"/>
      <c r="F35" s="48"/>
    </row>
    <row r="36" spans="1:6" s="1" customFormat="1" ht="21">
      <c r="A36" s="272" t="s">
        <v>288</v>
      </c>
      <c r="B36" s="272"/>
      <c r="C36" s="272"/>
      <c r="D36" s="272"/>
      <c r="E36" s="48"/>
      <c r="F36" s="48"/>
    </row>
    <row r="37" spans="1:6" s="3" customFormat="1" ht="23.25">
      <c r="A37" s="273" t="s">
        <v>132</v>
      </c>
      <c r="B37" s="273"/>
      <c r="C37" s="273"/>
      <c r="D37" s="273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tabSelected="1" zoomScale="160" zoomScaleNormal="160" zoomScalePageLayoutView="0" workbookViewId="0" topLeftCell="A1">
      <selection activeCell="C13" sqref="C13"/>
    </sheetView>
  </sheetViews>
  <sheetFormatPr defaultColWidth="9.140625" defaultRowHeight="21.75"/>
  <cols>
    <col min="1" max="1" width="22.8515625" style="0" customWidth="1"/>
    <col min="2" max="2" width="12.8515625" style="0" customWidth="1"/>
    <col min="3" max="3" width="14.00390625" style="0" customWidth="1"/>
    <col min="4" max="4" width="12.5742187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00390625" style="0" customWidth="1"/>
    <col min="13" max="13" width="10.7109375" style="0" customWidth="1"/>
    <col min="14" max="14" width="10.00390625" style="0" customWidth="1"/>
    <col min="15" max="15" width="11.00390625" style="0" customWidth="1"/>
    <col min="16" max="16" width="14.140625" style="0" customWidth="1"/>
  </cols>
  <sheetData>
    <row r="1" spans="1:15" s="168" customFormat="1" ht="17.25">
      <c r="A1" s="327" t="s">
        <v>204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s="168" customFormat="1" ht="17.25">
      <c r="A2" s="327" t="s">
        <v>205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168" customFormat="1" ht="17.25">
      <c r="A3" s="328" t="s">
        <v>301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s="168" customFormat="1" ht="17.25">
      <c r="A4" s="169" t="s">
        <v>30</v>
      </c>
      <c r="B4" s="170" t="s">
        <v>27</v>
      </c>
      <c r="C4" s="171" t="s">
        <v>18</v>
      </c>
      <c r="D4" s="170" t="s">
        <v>206</v>
      </c>
      <c r="E4" s="171" t="s">
        <v>207</v>
      </c>
      <c r="F4" s="170" t="s">
        <v>208</v>
      </c>
      <c r="G4" s="171" t="s">
        <v>209</v>
      </c>
      <c r="H4" s="170" t="s">
        <v>210</v>
      </c>
      <c r="I4" s="171" t="s">
        <v>211</v>
      </c>
      <c r="J4" s="170" t="s">
        <v>212</v>
      </c>
      <c r="K4" s="171" t="s">
        <v>213</v>
      </c>
      <c r="L4" s="170" t="s">
        <v>214</v>
      </c>
      <c r="M4" s="171" t="s">
        <v>215</v>
      </c>
      <c r="N4" s="171" t="s">
        <v>216</v>
      </c>
      <c r="O4" s="171" t="s">
        <v>42</v>
      </c>
    </row>
    <row r="5" spans="1:15" s="168" customFormat="1" ht="17.25">
      <c r="A5" s="172"/>
      <c r="B5" s="173"/>
      <c r="C5" s="174"/>
      <c r="D5" s="173"/>
      <c r="E5" s="174" t="s">
        <v>217</v>
      </c>
      <c r="F5" s="173"/>
      <c r="G5" s="174"/>
      <c r="H5" s="173" t="s">
        <v>218</v>
      </c>
      <c r="I5" s="174" t="s">
        <v>219</v>
      </c>
      <c r="J5" s="173" t="s">
        <v>220</v>
      </c>
      <c r="K5" s="174" t="s">
        <v>221</v>
      </c>
      <c r="L5" s="173" t="s">
        <v>222</v>
      </c>
      <c r="M5" s="174"/>
      <c r="N5" s="174" t="s">
        <v>223</v>
      </c>
      <c r="O5" s="174"/>
    </row>
    <row r="6" spans="1:15" s="168" customFormat="1" ht="17.25">
      <c r="A6" s="172"/>
      <c r="B6" s="173"/>
      <c r="C6" s="174"/>
      <c r="D6" s="173"/>
      <c r="E6" s="174"/>
      <c r="F6" s="173"/>
      <c r="G6" s="174"/>
      <c r="H6" s="173"/>
      <c r="I6" s="175"/>
      <c r="J6" s="174" t="s">
        <v>224</v>
      </c>
      <c r="K6" s="173" t="s">
        <v>225</v>
      </c>
      <c r="L6" s="174" t="s">
        <v>226</v>
      </c>
      <c r="M6" s="176"/>
      <c r="N6" s="174"/>
      <c r="O6" s="174"/>
    </row>
    <row r="7" spans="1:15" s="168" customFormat="1" ht="17.25">
      <c r="A7" s="177"/>
      <c r="B7" s="178"/>
      <c r="C7" s="179"/>
      <c r="D7" s="178" t="s">
        <v>227</v>
      </c>
      <c r="E7" s="179" t="s">
        <v>228</v>
      </c>
      <c r="F7" s="178" t="s">
        <v>229</v>
      </c>
      <c r="G7" s="179" t="s">
        <v>230</v>
      </c>
      <c r="H7" s="178" t="s">
        <v>231</v>
      </c>
      <c r="I7" s="179" t="s">
        <v>232</v>
      </c>
      <c r="J7" s="178" t="s">
        <v>233</v>
      </c>
      <c r="K7" s="179" t="s">
        <v>234</v>
      </c>
      <c r="L7" s="178" t="s">
        <v>235</v>
      </c>
      <c r="M7" s="179" t="s">
        <v>236</v>
      </c>
      <c r="N7" s="179" t="s">
        <v>237</v>
      </c>
      <c r="O7" s="179" t="s">
        <v>238</v>
      </c>
    </row>
    <row r="8" spans="1:15" s="168" customFormat="1" ht="17.25">
      <c r="A8" s="180" t="s">
        <v>41</v>
      </c>
      <c r="B8" s="181"/>
      <c r="C8" s="182"/>
      <c r="D8" s="183"/>
      <c r="E8" s="182"/>
      <c r="F8" s="183"/>
      <c r="G8" s="182"/>
      <c r="H8" s="183"/>
      <c r="I8" s="182"/>
      <c r="J8" s="183"/>
      <c r="K8" s="182"/>
      <c r="L8" s="183"/>
      <c r="M8" s="182"/>
      <c r="N8" s="182"/>
      <c r="O8" s="184"/>
    </row>
    <row r="9" spans="1:16" s="168" customFormat="1" ht="17.25">
      <c r="A9" s="185" t="s">
        <v>42</v>
      </c>
      <c r="B9" s="186">
        <v>1860318</v>
      </c>
      <c r="C9" s="186">
        <v>524072</v>
      </c>
      <c r="D9" s="215"/>
      <c r="E9" s="216"/>
      <c r="F9" s="215"/>
      <c r="G9" s="216"/>
      <c r="H9" s="215"/>
      <c r="I9" s="216"/>
      <c r="J9" s="215"/>
      <c r="K9" s="216"/>
      <c r="L9" s="215"/>
      <c r="M9" s="216"/>
      <c r="N9" s="216"/>
      <c r="O9" s="188">
        <v>524072</v>
      </c>
      <c r="P9" s="214">
        <f>SUM(O9)</f>
        <v>524072</v>
      </c>
    </row>
    <row r="10" spans="1:16" s="168" customFormat="1" ht="17.25">
      <c r="A10" s="185" t="s">
        <v>239</v>
      </c>
      <c r="B10" s="189">
        <v>9864590</v>
      </c>
      <c r="C10" s="186">
        <v>5028532</v>
      </c>
      <c r="D10" s="187">
        <v>3693774</v>
      </c>
      <c r="E10" s="186"/>
      <c r="F10" s="187">
        <v>299620</v>
      </c>
      <c r="G10" s="186">
        <v>380943</v>
      </c>
      <c r="H10" s="187">
        <v>105000</v>
      </c>
      <c r="I10" s="186"/>
      <c r="J10" s="187"/>
      <c r="K10" s="186"/>
      <c r="L10" s="187">
        <v>440065</v>
      </c>
      <c r="M10" s="186">
        <v>109130</v>
      </c>
      <c r="N10" s="186">
        <v>0</v>
      </c>
      <c r="O10" s="217"/>
      <c r="P10" s="214">
        <f>SUM(D10:O10)</f>
        <v>5028532</v>
      </c>
    </row>
    <row r="11" spans="1:16" s="168" customFormat="1" ht="17.25">
      <c r="A11" s="184" t="s">
        <v>145</v>
      </c>
      <c r="B11" s="186">
        <v>4246200</v>
      </c>
      <c r="C11" s="182">
        <v>1942805</v>
      </c>
      <c r="D11" s="183">
        <v>669567</v>
      </c>
      <c r="E11" s="186"/>
      <c r="F11" s="183">
        <v>102908</v>
      </c>
      <c r="G11" s="182"/>
      <c r="H11" s="183">
        <v>35708</v>
      </c>
      <c r="I11" s="182">
        <v>1000789</v>
      </c>
      <c r="J11" s="183"/>
      <c r="K11" s="182"/>
      <c r="L11" s="183">
        <v>71417</v>
      </c>
      <c r="M11" s="182">
        <v>62416</v>
      </c>
      <c r="N11" s="182">
        <v>0</v>
      </c>
      <c r="O11" s="218"/>
      <c r="P11" s="214">
        <f>SUM(D11:O11)</f>
        <v>1942805</v>
      </c>
    </row>
    <row r="12" spans="1:16" s="168" customFormat="1" ht="17.25">
      <c r="A12" s="185" t="s">
        <v>7</v>
      </c>
      <c r="B12" s="190">
        <v>3456465</v>
      </c>
      <c r="C12" s="191">
        <v>655917.93</v>
      </c>
      <c r="D12" s="187">
        <v>165225.5</v>
      </c>
      <c r="E12" s="186">
        <v>124000</v>
      </c>
      <c r="F12" s="187">
        <v>47741.38</v>
      </c>
      <c r="G12" s="186">
        <v>176658</v>
      </c>
      <c r="H12" s="187">
        <v>54884.5</v>
      </c>
      <c r="I12" s="186"/>
      <c r="J12" s="187"/>
      <c r="K12" s="186"/>
      <c r="L12" s="187">
        <v>48760</v>
      </c>
      <c r="M12" s="186">
        <v>38648.55</v>
      </c>
      <c r="N12" s="186"/>
      <c r="O12" s="217"/>
      <c r="P12" s="214">
        <f aca="true" t="shared" si="0" ref="P12:P20">SUM(D12:O12)</f>
        <v>655917.93</v>
      </c>
    </row>
    <row r="13" spans="1:16" s="168" customFormat="1" ht="17.25">
      <c r="A13" s="184" t="s">
        <v>8</v>
      </c>
      <c r="B13" s="186">
        <v>5804597</v>
      </c>
      <c r="C13" s="192">
        <v>2470801.44</v>
      </c>
      <c r="D13" s="183">
        <v>666772.63</v>
      </c>
      <c r="E13" s="186">
        <v>406547.81</v>
      </c>
      <c r="F13" s="183">
        <v>363133</v>
      </c>
      <c r="G13" s="182">
        <v>465718.25</v>
      </c>
      <c r="H13" s="183">
        <v>139642</v>
      </c>
      <c r="I13" s="182"/>
      <c r="J13" s="183">
        <v>107400</v>
      </c>
      <c r="K13" s="182">
        <v>158076</v>
      </c>
      <c r="L13" s="183">
        <v>61551.75</v>
      </c>
      <c r="M13" s="182">
        <v>101960</v>
      </c>
      <c r="N13" s="182"/>
      <c r="O13" s="218"/>
      <c r="P13" s="214">
        <f t="shared" si="0"/>
        <v>2470801.44</v>
      </c>
    </row>
    <row r="14" spans="1:16" s="168" customFormat="1" ht="17.25">
      <c r="A14" s="185" t="s">
        <v>9</v>
      </c>
      <c r="B14" s="186">
        <v>4239800</v>
      </c>
      <c r="C14" s="191">
        <v>1133556.55</v>
      </c>
      <c r="D14" s="187">
        <v>85287.05</v>
      </c>
      <c r="E14" s="186"/>
      <c r="F14" s="187">
        <v>474607.5</v>
      </c>
      <c r="G14" s="186"/>
      <c r="H14" s="187"/>
      <c r="I14" s="186">
        <v>518369</v>
      </c>
      <c r="J14" s="187"/>
      <c r="K14" s="186"/>
      <c r="L14" s="187">
        <v>44178</v>
      </c>
      <c r="M14" s="186">
        <v>11115</v>
      </c>
      <c r="N14" s="186"/>
      <c r="O14" s="217"/>
      <c r="P14" s="259">
        <f t="shared" si="0"/>
        <v>1133556.55</v>
      </c>
    </row>
    <row r="15" spans="1:16" s="168" customFormat="1" ht="17.25">
      <c r="A15" s="184" t="s">
        <v>10</v>
      </c>
      <c r="B15" s="186">
        <v>355500</v>
      </c>
      <c r="C15" s="192">
        <v>184572.99</v>
      </c>
      <c r="D15" s="183">
        <v>184572.99</v>
      </c>
      <c r="E15" s="182"/>
      <c r="F15" s="183">
        <v>0</v>
      </c>
      <c r="G15" s="182"/>
      <c r="H15" s="183"/>
      <c r="I15" s="182"/>
      <c r="J15" s="183"/>
      <c r="K15" s="182"/>
      <c r="L15" s="183"/>
      <c r="M15" s="182"/>
      <c r="N15" s="182"/>
      <c r="O15" s="218"/>
      <c r="P15" s="214">
        <f t="shared" si="0"/>
        <v>184572.99</v>
      </c>
    </row>
    <row r="16" spans="1:16" s="168" customFormat="1" ht="17.25">
      <c r="A16" s="185" t="s">
        <v>240</v>
      </c>
      <c r="B16" s="186">
        <v>2032300</v>
      </c>
      <c r="C16" s="191">
        <v>214950.24</v>
      </c>
      <c r="D16" s="187">
        <v>55520.24</v>
      </c>
      <c r="E16" s="186"/>
      <c r="F16" s="187">
        <v>45990</v>
      </c>
      <c r="G16" s="186">
        <v>113440</v>
      </c>
      <c r="H16" s="187"/>
      <c r="I16" s="186"/>
      <c r="J16" s="187"/>
      <c r="K16" s="186"/>
      <c r="L16" s="187"/>
      <c r="M16" s="186"/>
      <c r="N16" s="186"/>
      <c r="O16" s="217"/>
      <c r="P16" s="259">
        <f t="shared" si="0"/>
        <v>214950.24</v>
      </c>
    </row>
    <row r="17" spans="1:16" s="168" customFormat="1" ht="17.25">
      <c r="A17" s="184" t="s">
        <v>241</v>
      </c>
      <c r="B17" s="186">
        <v>7764800</v>
      </c>
      <c r="C17" s="192">
        <v>5282500</v>
      </c>
      <c r="D17" s="183">
        <v>0</v>
      </c>
      <c r="E17" s="182"/>
      <c r="F17" s="183"/>
      <c r="G17" s="182"/>
      <c r="H17" s="183"/>
      <c r="I17" s="182">
        <v>122000</v>
      </c>
      <c r="J17" s="183"/>
      <c r="K17" s="182"/>
      <c r="L17" s="183">
        <v>4470500</v>
      </c>
      <c r="M17" s="182">
        <v>90000</v>
      </c>
      <c r="N17" s="182">
        <v>600000</v>
      </c>
      <c r="O17" s="218"/>
      <c r="P17" s="259">
        <v>0</v>
      </c>
    </row>
    <row r="18" spans="1:16" s="168" customFormat="1" ht="17.25">
      <c r="A18" s="185" t="s">
        <v>11</v>
      </c>
      <c r="B18" s="186">
        <v>5317200</v>
      </c>
      <c r="C18" s="191">
        <v>1237500</v>
      </c>
      <c r="D18" s="187">
        <v>40000</v>
      </c>
      <c r="E18" s="186"/>
      <c r="F18" s="187">
        <v>1137500</v>
      </c>
      <c r="G18" s="186">
        <v>0</v>
      </c>
      <c r="H18" s="187">
        <v>0</v>
      </c>
      <c r="I18" s="186">
        <v>0</v>
      </c>
      <c r="J18" s="187">
        <v>0</v>
      </c>
      <c r="K18" s="186">
        <v>60000</v>
      </c>
      <c r="L18" s="187">
        <v>0</v>
      </c>
      <c r="M18" s="186">
        <v>0</v>
      </c>
      <c r="N18" s="186">
        <v>0</v>
      </c>
      <c r="O18" s="217"/>
      <c r="P18" s="259">
        <f t="shared" si="0"/>
        <v>1237500</v>
      </c>
    </row>
    <row r="19" spans="1:16" s="168" customFormat="1" ht="17.25">
      <c r="A19" s="193" t="s">
        <v>242</v>
      </c>
      <c r="B19" s="194">
        <v>0</v>
      </c>
      <c r="C19" s="195">
        <v>5087700</v>
      </c>
      <c r="D19" s="196"/>
      <c r="E19" s="197"/>
      <c r="F19" s="196"/>
      <c r="G19" s="197">
        <v>0</v>
      </c>
      <c r="H19" s="196">
        <v>0</v>
      </c>
      <c r="I19" s="197">
        <v>0</v>
      </c>
      <c r="J19" s="196">
        <v>0</v>
      </c>
      <c r="K19" s="197">
        <v>0</v>
      </c>
      <c r="L19" s="196">
        <v>0</v>
      </c>
      <c r="M19" s="197">
        <v>0</v>
      </c>
      <c r="N19" s="197">
        <v>0</v>
      </c>
      <c r="O19" s="219"/>
      <c r="P19" s="214">
        <f>SUM(C19:O19)</f>
        <v>5087700</v>
      </c>
    </row>
    <row r="20" spans="1:16" s="168" customFormat="1" ht="17.25">
      <c r="A20" s="198" t="s">
        <v>18</v>
      </c>
      <c r="B20" s="199">
        <f aca="true" t="shared" si="1" ref="B20:N20">SUM(B9:B19)</f>
        <v>44941770</v>
      </c>
      <c r="C20" s="200">
        <f>SUM(C9:C19)</f>
        <v>23762908.15</v>
      </c>
      <c r="D20" s="201">
        <f>SUM(D9:D19)</f>
        <v>5560719.41</v>
      </c>
      <c r="E20" s="200">
        <f t="shared" si="1"/>
        <v>530547.81</v>
      </c>
      <c r="F20" s="201">
        <f t="shared" si="1"/>
        <v>2471499.88</v>
      </c>
      <c r="G20" s="200">
        <f t="shared" si="1"/>
        <v>1136759.25</v>
      </c>
      <c r="H20" s="201">
        <f t="shared" si="1"/>
        <v>335234.5</v>
      </c>
      <c r="I20" s="200">
        <f t="shared" si="1"/>
        <v>1641158</v>
      </c>
      <c r="J20" s="201">
        <f t="shared" si="1"/>
        <v>107400</v>
      </c>
      <c r="K20" s="200">
        <f t="shared" si="1"/>
        <v>218076</v>
      </c>
      <c r="L20" s="201">
        <f t="shared" si="1"/>
        <v>5136471.75</v>
      </c>
      <c r="M20" s="200">
        <f t="shared" si="1"/>
        <v>413269.55</v>
      </c>
      <c r="N20" s="200">
        <f t="shared" si="1"/>
        <v>600000</v>
      </c>
      <c r="O20" s="202">
        <f>SUM(O9:O19)</f>
        <v>524072</v>
      </c>
      <c r="P20" s="214">
        <f t="shared" si="0"/>
        <v>18675208.150000002</v>
      </c>
    </row>
    <row r="21" spans="1:15" s="168" customFormat="1" ht="17.25">
      <c r="A21" s="203" t="s">
        <v>32</v>
      </c>
      <c r="B21" s="204"/>
      <c r="C21" s="181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205"/>
    </row>
    <row r="22" spans="1:15" s="168" customFormat="1" ht="17.25">
      <c r="A22" s="185" t="s">
        <v>33</v>
      </c>
      <c r="B22" s="186">
        <v>2380000</v>
      </c>
      <c r="C22" s="191">
        <v>3138842.59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205"/>
    </row>
    <row r="23" spans="1:15" s="168" customFormat="1" ht="17.25">
      <c r="A23" s="185" t="s">
        <v>154</v>
      </c>
      <c r="B23" s="186">
        <v>625000</v>
      </c>
      <c r="C23" s="191">
        <v>503747.8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05"/>
    </row>
    <row r="24" spans="1:15" s="168" customFormat="1" ht="17.25">
      <c r="A24" s="185" t="s">
        <v>35</v>
      </c>
      <c r="B24" s="186">
        <v>350000</v>
      </c>
      <c r="C24" s="191">
        <v>281246.52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205" t="s">
        <v>132</v>
      </c>
    </row>
    <row r="25" spans="1:15" s="168" customFormat="1" ht="17.25">
      <c r="A25" s="185" t="s">
        <v>37</v>
      </c>
      <c r="B25" s="191">
        <v>30000</v>
      </c>
      <c r="C25" s="191">
        <v>59089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205"/>
    </row>
    <row r="26" spans="1:15" s="168" customFormat="1" ht="17.25">
      <c r="A26" s="206" t="s">
        <v>243</v>
      </c>
      <c r="B26" s="186">
        <v>32186770</v>
      </c>
      <c r="C26" s="207">
        <v>26444730.54</v>
      </c>
      <c r="D26" s="208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05"/>
    </row>
    <row r="27" spans="1:15" s="168" customFormat="1" ht="17.25">
      <c r="A27" s="184" t="s">
        <v>244</v>
      </c>
      <c r="B27" s="182">
        <v>9370000</v>
      </c>
      <c r="C27" s="191">
        <v>10874277</v>
      </c>
      <c r="D27" s="18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</row>
    <row r="28" spans="1:15" s="168" customFormat="1" ht="17.25">
      <c r="A28" s="209" t="s">
        <v>245</v>
      </c>
      <c r="B28" s="210">
        <v>0</v>
      </c>
      <c r="C28" s="192">
        <v>8066720</v>
      </c>
      <c r="D28" s="189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</row>
    <row r="29" spans="1:15" s="168" customFormat="1" ht="18" thickBot="1">
      <c r="A29" s="198" t="s">
        <v>18</v>
      </c>
      <c r="B29" s="211">
        <f>SUM(B22:B28)</f>
        <v>44941770</v>
      </c>
      <c r="C29" s="211">
        <f>SUM(C22:C28)</f>
        <v>49368653.45</v>
      </c>
      <c r="D29" s="212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</row>
    <row r="30" spans="1:15" s="168" customFormat="1" ht="18.75" thickBot="1" thickTop="1">
      <c r="A30" s="331" t="s">
        <v>246</v>
      </c>
      <c r="B30" s="332"/>
      <c r="C30" s="213">
        <f>C29-C20</f>
        <v>25605745.300000004</v>
      </c>
      <c r="D30" s="189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</row>
    <row r="31" spans="1:15" s="168" customFormat="1" ht="18" thickTop="1">
      <c r="A31" s="20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05"/>
    </row>
    <row r="32" spans="1:15" s="168" customFormat="1" ht="17.25">
      <c r="A32" s="205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05"/>
    </row>
    <row r="33" spans="1:15" s="168" customFormat="1" ht="17.25">
      <c r="A33" s="205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205"/>
    </row>
    <row r="34" spans="1:15" s="168" customFormat="1" ht="17.25">
      <c r="A34" s="205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205"/>
    </row>
    <row r="35" spans="1:15" s="168" customFormat="1" ht="17.25">
      <c r="A35" s="205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205"/>
    </row>
    <row r="36" spans="1:15" s="168" customFormat="1" ht="17.25">
      <c r="A36" s="327" t="s">
        <v>204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</row>
    <row r="37" spans="1:15" s="168" customFormat="1" ht="17.25">
      <c r="A37" s="327" t="s">
        <v>205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</row>
    <row r="38" spans="1:15" s="168" customFormat="1" ht="17.25">
      <c r="A38" s="328" t="s">
        <v>306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15" s="168" customFormat="1" ht="17.25">
      <c r="A39" s="169" t="s">
        <v>30</v>
      </c>
      <c r="B39" s="170" t="s">
        <v>27</v>
      </c>
      <c r="C39" s="171" t="s">
        <v>18</v>
      </c>
      <c r="D39" s="170" t="s">
        <v>206</v>
      </c>
      <c r="E39" s="171" t="s">
        <v>207</v>
      </c>
      <c r="F39" s="170" t="s">
        <v>208</v>
      </c>
      <c r="G39" s="171" t="s">
        <v>209</v>
      </c>
      <c r="H39" s="170" t="s">
        <v>210</v>
      </c>
      <c r="I39" s="171" t="s">
        <v>211</v>
      </c>
      <c r="J39" s="170" t="s">
        <v>212</v>
      </c>
      <c r="K39" s="171" t="s">
        <v>213</v>
      </c>
      <c r="L39" s="170" t="s">
        <v>214</v>
      </c>
      <c r="M39" s="171" t="s">
        <v>215</v>
      </c>
      <c r="N39" s="171" t="s">
        <v>216</v>
      </c>
      <c r="O39" s="171" t="s">
        <v>42</v>
      </c>
    </row>
    <row r="40" spans="1:15" s="168" customFormat="1" ht="17.25">
      <c r="A40" s="172"/>
      <c r="B40" s="173"/>
      <c r="C40" s="174"/>
      <c r="D40" s="173"/>
      <c r="E40" s="174" t="s">
        <v>217</v>
      </c>
      <c r="F40" s="173"/>
      <c r="G40" s="174"/>
      <c r="H40" s="173" t="s">
        <v>218</v>
      </c>
      <c r="I40" s="174" t="s">
        <v>219</v>
      </c>
      <c r="J40" s="173" t="s">
        <v>220</v>
      </c>
      <c r="K40" s="174" t="s">
        <v>221</v>
      </c>
      <c r="L40" s="173" t="s">
        <v>222</v>
      </c>
      <c r="M40" s="174"/>
      <c r="N40" s="174" t="s">
        <v>223</v>
      </c>
      <c r="O40" s="174"/>
    </row>
    <row r="41" spans="1:15" s="168" customFormat="1" ht="17.25">
      <c r="A41" s="172"/>
      <c r="B41" s="173"/>
      <c r="C41" s="174"/>
      <c r="D41" s="173"/>
      <c r="E41" s="174"/>
      <c r="F41" s="173"/>
      <c r="G41" s="174"/>
      <c r="H41" s="173"/>
      <c r="I41" s="175"/>
      <c r="J41" s="174" t="s">
        <v>224</v>
      </c>
      <c r="K41" s="173" t="s">
        <v>225</v>
      </c>
      <c r="L41" s="174" t="s">
        <v>226</v>
      </c>
      <c r="M41" s="176"/>
      <c r="N41" s="174"/>
      <c r="O41" s="174"/>
    </row>
    <row r="42" spans="1:15" s="168" customFormat="1" ht="17.25">
      <c r="A42" s="177"/>
      <c r="B42" s="178"/>
      <c r="C42" s="179"/>
      <c r="D42" s="178" t="s">
        <v>227</v>
      </c>
      <c r="E42" s="179" t="s">
        <v>228</v>
      </c>
      <c r="F42" s="178" t="s">
        <v>229</v>
      </c>
      <c r="G42" s="179" t="s">
        <v>230</v>
      </c>
      <c r="H42" s="178" t="s">
        <v>231</v>
      </c>
      <c r="I42" s="179" t="s">
        <v>232</v>
      </c>
      <c r="J42" s="178" t="s">
        <v>233</v>
      </c>
      <c r="K42" s="179" t="s">
        <v>234</v>
      </c>
      <c r="L42" s="178" t="s">
        <v>235</v>
      </c>
      <c r="M42" s="179" t="s">
        <v>236</v>
      </c>
      <c r="N42" s="179" t="s">
        <v>237</v>
      </c>
      <c r="O42" s="179" t="s">
        <v>238</v>
      </c>
    </row>
    <row r="43" spans="1:15" s="168" customFormat="1" ht="17.25">
      <c r="A43" s="180" t="s">
        <v>41</v>
      </c>
      <c r="B43" s="181"/>
      <c r="C43" s="182"/>
      <c r="D43" s="183"/>
      <c r="E43" s="182"/>
      <c r="F43" s="183"/>
      <c r="G43" s="182"/>
      <c r="H43" s="183"/>
      <c r="I43" s="182"/>
      <c r="J43" s="183"/>
      <c r="K43" s="182"/>
      <c r="L43" s="183"/>
      <c r="M43" s="182"/>
      <c r="N43" s="182"/>
      <c r="O43" s="184"/>
    </row>
    <row r="44" spans="1:16" s="168" customFormat="1" ht="17.25">
      <c r="A44" s="185" t="s">
        <v>42</v>
      </c>
      <c r="B44" s="186">
        <v>1860318</v>
      </c>
      <c r="C44" s="186">
        <v>524072</v>
      </c>
      <c r="D44" s="215"/>
      <c r="E44" s="216"/>
      <c r="F44" s="215"/>
      <c r="G44" s="216"/>
      <c r="H44" s="215"/>
      <c r="I44" s="216"/>
      <c r="J44" s="215"/>
      <c r="K44" s="216"/>
      <c r="L44" s="215"/>
      <c r="M44" s="216"/>
      <c r="N44" s="216"/>
      <c r="O44" s="188">
        <v>524072</v>
      </c>
      <c r="P44" s="214">
        <f aca="true" t="shared" si="2" ref="P44:P53">SUM(D44:O44)</f>
        <v>524072</v>
      </c>
    </row>
    <row r="45" spans="1:16" s="168" customFormat="1" ht="17.25">
      <c r="A45" s="185" t="s">
        <v>247</v>
      </c>
      <c r="B45" s="189">
        <v>3779640</v>
      </c>
      <c r="C45" s="186">
        <v>2087181</v>
      </c>
      <c r="D45" s="187">
        <v>2087181</v>
      </c>
      <c r="E45" s="216"/>
      <c r="F45" s="215"/>
      <c r="G45" s="216"/>
      <c r="H45" s="215"/>
      <c r="I45" s="216"/>
      <c r="J45" s="215"/>
      <c r="K45" s="216"/>
      <c r="L45" s="215"/>
      <c r="M45" s="216"/>
      <c r="N45" s="216"/>
      <c r="O45" s="217"/>
      <c r="P45" s="214">
        <f t="shared" si="2"/>
        <v>2087181</v>
      </c>
    </row>
    <row r="46" spans="1:16" s="168" customFormat="1" ht="17.25">
      <c r="A46" s="184" t="s">
        <v>248</v>
      </c>
      <c r="B46" s="186">
        <v>10331150</v>
      </c>
      <c r="C46" s="182">
        <v>4884156</v>
      </c>
      <c r="D46" s="183">
        <v>2276160</v>
      </c>
      <c r="E46" s="186"/>
      <c r="F46" s="183">
        <v>402528</v>
      </c>
      <c r="G46" s="182">
        <v>380943</v>
      </c>
      <c r="H46" s="183">
        <v>140708</v>
      </c>
      <c r="I46" s="182">
        <v>1000789</v>
      </c>
      <c r="J46" s="183"/>
      <c r="K46" s="182"/>
      <c r="L46" s="183">
        <v>511482</v>
      </c>
      <c r="M46" s="182">
        <v>171546</v>
      </c>
      <c r="N46" s="182"/>
      <c r="O46" s="218"/>
      <c r="P46" s="214">
        <f>SUM(D46:O46)</f>
        <v>4884156</v>
      </c>
    </row>
    <row r="47" spans="1:16" s="168" customFormat="1" ht="17.25">
      <c r="A47" s="185" t="s">
        <v>7</v>
      </c>
      <c r="B47" s="190">
        <v>3456465</v>
      </c>
      <c r="C47" s="191">
        <v>655917.93</v>
      </c>
      <c r="D47" s="187">
        <v>165225.5</v>
      </c>
      <c r="E47" s="186">
        <v>124000</v>
      </c>
      <c r="F47" s="187">
        <v>47741.38</v>
      </c>
      <c r="G47" s="186">
        <v>176658</v>
      </c>
      <c r="H47" s="187">
        <v>54884.5</v>
      </c>
      <c r="I47" s="186"/>
      <c r="J47" s="187"/>
      <c r="K47" s="186"/>
      <c r="L47" s="187">
        <v>48760</v>
      </c>
      <c r="M47" s="186">
        <v>38648.55</v>
      </c>
      <c r="N47" s="186"/>
      <c r="O47" s="217"/>
      <c r="P47" s="214">
        <f t="shared" si="2"/>
        <v>655917.93</v>
      </c>
    </row>
    <row r="48" spans="1:16" s="168" customFormat="1" ht="17.25">
      <c r="A48" s="184" t="s">
        <v>8</v>
      </c>
      <c r="B48" s="186">
        <v>5804597</v>
      </c>
      <c r="C48" s="192">
        <v>2470801.44</v>
      </c>
      <c r="D48" s="183">
        <v>666772.63</v>
      </c>
      <c r="E48" s="186">
        <v>406547.81</v>
      </c>
      <c r="F48" s="183">
        <v>363133</v>
      </c>
      <c r="G48" s="182">
        <v>465718.25</v>
      </c>
      <c r="H48" s="183">
        <v>139642</v>
      </c>
      <c r="I48" s="182"/>
      <c r="J48" s="183">
        <v>107400</v>
      </c>
      <c r="K48" s="182">
        <v>158076</v>
      </c>
      <c r="L48" s="183">
        <v>61551.75</v>
      </c>
      <c r="M48" s="182">
        <v>101960</v>
      </c>
      <c r="N48" s="182"/>
      <c r="O48" s="218"/>
      <c r="P48" s="214">
        <f t="shared" si="2"/>
        <v>2470801.44</v>
      </c>
    </row>
    <row r="49" spans="1:16" s="168" customFormat="1" ht="17.25">
      <c r="A49" s="185" t="s">
        <v>9</v>
      </c>
      <c r="B49" s="186">
        <v>4239800</v>
      </c>
      <c r="C49" s="191">
        <v>1133556.55</v>
      </c>
      <c r="D49" s="187">
        <v>85287.05</v>
      </c>
      <c r="E49" s="186"/>
      <c r="F49" s="187">
        <v>474607.5</v>
      </c>
      <c r="G49" s="186"/>
      <c r="H49" s="187"/>
      <c r="I49" s="186">
        <v>518369</v>
      </c>
      <c r="J49" s="187"/>
      <c r="K49" s="186"/>
      <c r="L49" s="187">
        <v>44178</v>
      </c>
      <c r="M49" s="186">
        <v>11115</v>
      </c>
      <c r="N49" s="186"/>
      <c r="O49" s="217"/>
      <c r="P49" s="214">
        <f t="shared" si="2"/>
        <v>1133556.55</v>
      </c>
    </row>
    <row r="50" spans="1:16" s="168" customFormat="1" ht="17.25">
      <c r="A50" s="184" t="s">
        <v>10</v>
      </c>
      <c r="B50" s="186">
        <v>355500</v>
      </c>
      <c r="C50" s="192">
        <v>184572.99</v>
      </c>
      <c r="D50" s="183">
        <v>184572.99</v>
      </c>
      <c r="E50" s="182"/>
      <c r="F50" s="183">
        <v>0</v>
      </c>
      <c r="G50" s="182"/>
      <c r="H50" s="183"/>
      <c r="I50" s="182"/>
      <c r="J50" s="183"/>
      <c r="K50" s="182"/>
      <c r="L50" s="183"/>
      <c r="M50" s="182"/>
      <c r="N50" s="182"/>
      <c r="O50" s="218"/>
      <c r="P50" s="214">
        <f t="shared" si="2"/>
        <v>184572.99</v>
      </c>
    </row>
    <row r="51" spans="1:16" s="168" customFormat="1" ht="17.25">
      <c r="A51" s="185" t="s">
        <v>240</v>
      </c>
      <c r="B51" s="186">
        <v>2032300</v>
      </c>
      <c r="C51" s="191">
        <v>214950.24</v>
      </c>
      <c r="D51" s="187">
        <v>55520.24</v>
      </c>
      <c r="E51" s="186"/>
      <c r="F51" s="187">
        <v>45990</v>
      </c>
      <c r="G51" s="186">
        <v>113440</v>
      </c>
      <c r="H51" s="187"/>
      <c r="I51" s="186"/>
      <c r="J51" s="187"/>
      <c r="K51" s="186"/>
      <c r="L51" s="187"/>
      <c r="M51" s="186"/>
      <c r="N51" s="186"/>
      <c r="O51" s="217"/>
      <c r="P51" s="214">
        <f>SUM(D51:O51)</f>
        <v>214950.24</v>
      </c>
    </row>
    <row r="52" spans="1:16" s="168" customFormat="1" ht="17.25">
      <c r="A52" s="184" t="s">
        <v>241</v>
      </c>
      <c r="B52" s="186">
        <v>7764800</v>
      </c>
      <c r="C52" s="192">
        <v>5282500</v>
      </c>
      <c r="D52" s="183">
        <v>0</v>
      </c>
      <c r="E52" s="182"/>
      <c r="F52" s="183"/>
      <c r="G52" s="182"/>
      <c r="H52" s="183"/>
      <c r="I52" s="182">
        <v>122000</v>
      </c>
      <c r="J52" s="183"/>
      <c r="K52" s="182"/>
      <c r="L52" s="183">
        <v>4470500</v>
      </c>
      <c r="M52" s="182">
        <v>90000</v>
      </c>
      <c r="N52" s="182">
        <v>600000</v>
      </c>
      <c r="O52" s="218"/>
      <c r="P52" s="214">
        <f t="shared" si="2"/>
        <v>5282500</v>
      </c>
    </row>
    <row r="53" spans="1:16" s="168" customFormat="1" ht="17.25">
      <c r="A53" s="185" t="s">
        <v>11</v>
      </c>
      <c r="B53" s="186">
        <v>5317200</v>
      </c>
      <c r="C53" s="191">
        <v>1237500</v>
      </c>
      <c r="D53" s="187">
        <v>40000</v>
      </c>
      <c r="E53" s="186"/>
      <c r="F53" s="187">
        <v>1137500</v>
      </c>
      <c r="G53" s="186">
        <v>0</v>
      </c>
      <c r="H53" s="187">
        <v>0</v>
      </c>
      <c r="I53" s="186">
        <v>0</v>
      </c>
      <c r="J53" s="187">
        <v>0</v>
      </c>
      <c r="K53" s="186">
        <v>60000</v>
      </c>
      <c r="L53" s="187">
        <v>0</v>
      </c>
      <c r="M53" s="186">
        <v>0</v>
      </c>
      <c r="N53" s="186">
        <v>0</v>
      </c>
      <c r="O53" s="217"/>
      <c r="P53" s="214">
        <f t="shared" si="2"/>
        <v>1237500</v>
      </c>
    </row>
    <row r="54" spans="1:16" s="168" customFormat="1" ht="17.25">
      <c r="A54" s="193" t="s">
        <v>242</v>
      </c>
      <c r="B54" s="194">
        <v>0</v>
      </c>
      <c r="C54" s="195">
        <v>5087700</v>
      </c>
      <c r="D54" s="196"/>
      <c r="E54" s="197"/>
      <c r="F54" s="196"/>
      <c r="G54" s="197">
        <v>0</v>
      </c>
      <c r="H54" s="196">
        <v>0</v>
      </c>
      <c r="I54" s="197">
        <v>0</v>
      </c>
      <c r="J54" s="196">
        <v>0</v>
      </c>
      <c r="K54" s="197">
        <v>0</v>
      </c>
      <c r="L54" s="196">
        <v>0</v>
      </c>
      <c r="M54" s="197">
        <v>0</v>
      </c>
      <c r="N54" s="197">
        <v>0</v>
      </c>
      <c r="O54" s="219"/>
      <c r="P54" s="214">
        <f>SUM(C54:O54)</f>
        <v>5087700</v>
      </c>
    </row>
    <row r="55" spans="1:16" s="168" customFormat="1" ht="17.25">
      <c r="A55" s="198" t="s">
        <v>18</v>
      </c>
      <c r="B55" s="199">
        <f aca="true" t="shared" si="3" ref="B55:N55">SUM(B44:B54)</f>
        <v>44941770</v>
      </c>
      <c r="C55" s="200">
        <f t="shared" si="3"/>
        <v>23762908.15</v>
      </c>
      <c r="D55" s="201">
        <f t="shared" si="3"/>
        <v>5560719.41</v>
      </c>
      <c r="E55" s="200">
        <f t="shared" si="3"/>
        <v>530547.81</v>
      </c>
      <c r="F55" s="201">
        <f t="shared" si="3"/>
        <v>2471499.88</v>
      </c>
      <c r="G55" s="200">
        <f t="shared" si="3"/>
        <v>1136759.25</v>
      </c>
      <c r="H55" s="201">
        <f t="shared" si="3"/>
        <v>335234.5</v>
      </c>
      <c r="I55" s="200">
        <f t="shared" si="3"/>
        <v>1641158</v>
      </c>
      <c r="J55" s="201">
        <f t="shared" si="3"/>
        <v>107400</v>
      </c>
      <c r="K55" s="200">
        <f t="shared" si="3"/>
        <v>218076</v>
      </c>
      <c r="L55" s="201">
        <f t="shared" si="3"/>
        <v>5136471.75</v>
      </c>
      <c r="M55" s="200">
        <f t="shared" si="3"/>
        <v>413269.55</v>
      </c>
      <c r="N55" s="200">
        <f t="shared" si="3"/>
        <v>600000</v>
      </c>
      <c r="O55" s="202">
        <f>SUM(O44:O54)</f>
        <v>524072</v>
      </c>
      <c r="P55" s="214">
        <f>SUM(P44:P54)</f>
        <v>23762908.15</v>
      </c>
    </row>
    <row r="56" spans="1:15" s="168" customFormat="1" ht="17.25">
      <c r="A56" s="203" t="s">
        <v>32</v>
      </c>
      <c r="B56" s="204"/>
      <c r="C56" s="181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205"/>
    </row>
    <row r="57" spans="1:15" s="168" customFormat="1" ht="17.25">
      <c r="A57" s="185" t="s">
        <v>33</v>
      </c>
      <c r="B57" s="186">
        <v>2380000</v>
      </c>
      <c r="C57" s="191">
        <v>3138842.59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205"/>
    </row>
    <row r="58" spans="1:15" s="168" customFormat="1" ht="17.25">
      <c r="A58" s="185" t="s">
        <v>154</v>
      </c>
      <c r="B58" s="186">
        <v>625000</v>
      </c>
      <c r="C58" s="191">
        <v>503747.8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205"/>
    </row>
    <row r="59" spans="1:15" s="168" customFormat="1" ht="17.25">
      <c r="A59" s="185" t="s">
        <v>35</v>
      </c>
      <c r="B59" s="186">
        <v>350000</v>
      </c>
      <c r="C59" s="191">
        <v>281246.52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205"/>
    </row>
    <row r="60" spans="1:15" s="168" customFormat="1" ht="17.25">
      <c r="A60" s="185" t="s">
        <v>37</v>
      </c>
      <c r="B60" s="191">
        <v>30000</v>
      </c>
      <c r="C60" s="191">
        <v>59089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205"/>
    </row>
    <row r="61" spans="1:15" s="168" customFormat="1" ht="17.25">
      <c r="A61" s="206" t="s">
        <v>243</v>
      </c>
      <c r="B61" s="186">
        <v>32186770</v>
      </c>
      <c r="C61" s="207">
        <v>26444730.54</v>
      </c>
      <c r="D61" s="208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205"/>
    </row>
    <row r="62" spans="1:15" s="168" customFormat="1" ht="17.25">
      <c r="A62" s="184" t="s">
        <v>244</v>
      </c>
      <c r="B62" s="182">
        <v>9370000</v>
      </c>
      <c r="C62" s="191">
        <v>10874277</v>
      </c>
      <c r="D62" s="18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</row>
    <row r="63" spans="1:15" s="168" customFormat="1" ht="17.25">
      <c r="A63" s="209" t="s">
        <v>245</v>
      </c>
      <c r="B63" s="210">
        <v>0</v>
      </c>
      <c r="C63" s="192">
        <v>8066720</v>
      </c>
      <c r="D63" s="189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</row>
    <row r="64" spans="1:15" s="168" customFormat="1" ht="18" thickBot="1">
      <c r="A64" s="198" t="s">
        <v>18</v>
      </c>
      <c r="B64" s="211">
        <f>SUM(B57:B63)</f>
        <v>44941770</v>
      </c>
      <c r="C64" s="211">
        <f>SUM(C57:C63)</f>
        <v>49368653.45</v>
      </c>
      <c r="D64" s="212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</row>
    <row r="65" spans="1:15" s="168" customFormat="1" ht="18.75" thickBot="1" thickTop="1">
      <c r="A65" s="331" t="s">
        <v>246</v>
      </c>
      <c r="B65" s="332"/>
      <c r="C65" s="213">
        <f>C64-C55</f>
        <v>25605745.300000004</v>
      </c>
      <c r="D65" s="189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</row>
    <row r="66" s="168" customFormat="1" ht="18" thickTop="1"/>
    <row r="67" s="168" customFormat="1" ht="17.25"/>
    <row r="68" s="168" customFormat="1" ht="17.25"/>
    <row r="69" s="168" customFormat="1" ht="17.25"/>
    <row r="70" s="168" customFormat="1" ht="17.25"/>
    <row r="71" s="168" customFormat="1" ht="17.25"/>
    <row r="72" s="168" customFormat="1" ht="17.25"/>
    <row r="73" s="168" customFormat="1" ht="17.25"/>
    <row r="74" s="168" customFormat="1" ht="17.25"/>
    <row r="75" s="168" customFormat="1" ht="17.25"/>
    <row r="76" s="168" customFormat="1" ht="17.25"/>
    <row r="77" s="168" customFormat="1" ht="17.25"/>
    <row r="78" s="168" customFormat="1" ht="17.25"/>
    <row r="79" s="168" customFormat="1" ht="17.25"/>
    <row r="80" s="168" customFormat="1" ht="17.25"/>
    <row r="81" s="168" customFormat="1" ht="17.25"/>
    <row r="82" s="168" customFormat="1" ht="17.25"/>
    <row r="83" s="168" customFormat="1" ht="17.25"/>
    <row r="84" s="168" customFormat="1" ht="17.25"/>
    <row r="85" s="168" customFormat="1" ht="17.25"/>
    <row r="86" s="168" customFormat="1" ht="17.25"/>
    <row r="87" s="168" customFormat="1" ht="17.25"/>
    <row r="88" s="168" customFormat="1" ht="17.25"/>
    <row r="89" s="168" customFormat="1" ht="17.25"/>
    <row r="90" s="168" customFormat="1" ht="17.25"/>
    <row r="91" s="168" customFormat="1" ht="17.25"/>
    <row r="92" s="168" customFormat="1" ht="17.25"/>
    <row r="93" s="168" customFormat="1" ht="17.25"/>
    <row r="94" s="168" customFormat="1" ht="17.25"/>
    <row r="95" s="168" customFormat="1" ht="17.25"/>
    <row r="96" s="168" customFormat="1" ht="17.25"/>
    <row r="97" s="168" customFormat="1" ht="17.25"/>
    <row r="98" s="168" customFormat="1" ht="17.25"/>
    <row r="99" s="168" customFormat="1" ht="17.25"/>
    <row r="100" s="168" customFormat="1" ht="17.25"/>
    <row r="101" s="168" customFormat="1" ht="17.25"/>
    <row r="102" s="168" customFormat="1" ht="17.25"/>
    <row r="103" s="168" customFormat="1" ht="17.25"/>
    <row r="104" s="168" customFormat="1" ht="17.25"/>
    <row r="105" s="168" customFormat="1" ht="17.25"/>
    <row r="106" s="168" customFormat="1" ht="17.25"/>
    <row r="107" s="168" customFormat="1" ht="17.25"/>
    <row r="108" s="168" customFormat="1" ht="17.25"/>
    <row r="109" s="167" customFormat="1" ht="17.25"/>
    <row r="110" s="167" customFormat="1" ht="17.25"/>
    <row r="111" s="167" customFormat="1" ht="17.25"/>
    <row r="112" s="167" customFormat="1" ht="17.25"/>
    <row r="113" s="167" customFormat="1" ht="17.25"/>
    <row r="114" s="167" customFormat="1" ht="17.25"/>
    <row r="115" s="167" customFormat="1" ht="17.25"/>
    <row r="116" s="167" customFormat="1" ht="17.25"/>
    <row r="117" s="167" customFormat="1" ht="17.25"/>
    <row r="118" s="167" customFormat="1" ht="17.25"/>
    <row r="119" s="167" customFormat="1" ht="17.25"/>
    <row r="120" s="167" customFormat="1" ht="17.25"/>
    <row r="121" s="167" customFormat="1" ht="17.25"/>
    <row r="122" s="167" customFormat="1" ht="17.25"/>
    <row r="123" s="167" customFormat="1" ht="17.25"/>
    <row r="124" s="167" customFormat="1" ht="17.25"/>
    <row r="125" s="167" customFormat="1" ht="17.25"/>
    <row r="126" s="167" customFormat="1" ht="17.25"/>
  </sheetData>
  <sheetProtection/>
  <mergeCells count="16">
    <mergeCell ref="E63:O63"/>
    <mergeCell ref="E64:O64"/>
    <mergeCell ref="A65:B65"/>
    <mergeCell ref="E65:O65"/>
    <mergeCell ref="A30:B30"/>
    <mergeCell ref="E30:O30"/>
    <mergeCell ref="A36:O36"/>
    <mergeCell ref="A37:O37"/>
    <mergeCell ref="A38:O38"/>
    <mergeCell ref="E62:O62"/>
    <mergeCell ref="A1:O1"/>
    <mergeCell ref="A2:O2"/>
    <mergeCell ref="A3:O3"/>
    <mergeCell ref="E27:O27"/>
    <mergeCell ref="E28:O28"/>
    <mergeCell ref="E29:O29"/>
  </mergeCells>
  <printOptions/>
  <pageMargins left="0.15748031496062992" right="0.5118110236220472" top="0.2755905511811024" bottom="0.2755905511811024" header="0.2362204724409449" footer="0.2362204724409449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3"/>
  <sheetViews>
    <sheetView zoomScale="148" zoomScaleNormal="148" zoomScalePageLayoutView="0" workbookViewId="0" topLeftCell="I1">
      <selection activeCell="T50" sqref="T50"/>
    </sheetView>
  </sheetViews>
  <sheetFormatPr defaultColWidth="9.140625" defaultRowHeight="21.75"/>
  <cols>
    <col min="1" max="1" width="7.7109375" style="0" customWidth="1"/>
    <col min="2" max="2" width="9.140625" style="0" customWidth="1"/>
    <col min="3" max="3" width="8.140625" style="0" customWidth="1"/>
    <col min="4" max="5" width="7.8515625" style="0" customWidth="1"/>
    <col min="6" max="6" width="8.140625" style="0" customWidth="1"/>
    <col min="7" max="7" width="9.28125" style="0" customWidth="1"/>
    <col min="8" max="9" width="8.140625" style="0" customWidth="1"/>
    <col min="10" max="10" width="6.57421875" style="0" customWidth="1"/>
    <col min="11" max="11" width="7.7109375" style="0" customWidth="1"/>
    <col min="12" max="12" width="8.28125" style="0" customWidth="1"/>
    <col min="13" max="13" width="8.140625" style="0" customWidth="1"/>
    <col min="14" max="14" width="7.2812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7.421875" style="0" customWidth="1"/>
    <col min="20" max="20" width="8.00390625" style="0" customWidth="1"/>
    <col min="21" max="21" width="7.7109375" style="0" customWidth="1"/>
  </cols>
  <sheetData>
    <row r="1" spans="1:23" s="260" customFormat="1" ht="14.25">
      <c r="A1" s="338" t="s">
        <v>251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spans="1:23" s="260" customFormat="1" ht="14.25">
      <c r="A2" s="338" t="s">
        <v>252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s="260" customFormat="1" ht="14.25">
      <c r="A3" s="339" t="s">
        <v>305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1:23" s="260" customFormat="1" ht="13.5">
      <c r="A4" s="222" t="s">
        <v>253</v>
      </c>
      <c r="B4" s="334" t="s">
        <v>227</v>
      </c>
      <c r="C4" s="334"/>
      <c r="D4" s="335" t="s">
        <v>228</v>
      </c>
      <c r="E4" s="336"/>
      <c r="F4" s="334" t="s">
        <v>229</v>
      </c>
      <c r="G4" s="334"/>
      <c r="H4" s="222" t="s">
        <v>230</v>
      </c>
      <c r="I4" s="334" t="s">
        <v>231</v>
      </c>
      <c r="J4" s="334"/>
      <c r="K4" s="335" t="s">
        <v>232</v>
      </c>
      <c r="L4" s="337"/>
      <c r="M4" s="336"/>
      <c r="N4" s="223" t="s">
        <v>233</v>
      </c>
      <c r="O4" s="335" t="s">
        <v>234</v>
      </c>
      <c r="P4" s="337"/>
      <c r="Q4" s="336"/>
      <c r="R4" s="334" t="s">
        <v>235</v>
      </c>
      <c r="S4" s="334"/>
      <c r="T4" s="335" t="s">
        <v>254</v>
      </c>
      <c r="U4" s="336"/>
      <c r="V4" s="222" t="s">
        <v>238</v>
      </c>
      <c r="W4" s="224" t="s">
        <v>18</v>
      </c>
    </row>
    <row r="5" spans="1:23" s="260" customFormat="1" ht="13.5">
      <c r="A5" s="222" t="s">
        <v>81</v>
      </c>
      <c r="B5" s="222" t="s">
        <v>255</v>
      </c>
      <c r="C5" s="222" t="s">
        <v>256</v>
      </c>
      <c r="D5" s="222" t="s">
        <v>257</v>
      </c>
      <c r="E5" s="222" t="s">
        <v>258</v>
      </c>
      <c r="F5" s="222" t="s">
        <v>259</v>
      </c>
      <c r="G5" s="222" t="s">
        <v>260</v>
      </c>
      <c r="H5" s="222" t="s">
        <v>261</v>
      </c>
      <c r="I5" s="222" t="s">
        <v>262</v>
      </c>
      <c r="J5" s="222" t="s">
        <v>263</v>
      </c>
      <c r="K5" s="222" t="s">
        <v>264</v>
      </c>
      <c r="L5" s="222" t="s">
        <v>265</v>
      </c>
      <c r="M5" s="222" t="s">
        <v>266</v>
      </c>
      <c r="N5" s="222" t="s">
        <v>267</v>
      </c>
      <c r="O5" s="222" t="s">
        <v>268</v>
      </c>
      <c r="P5" s="222" t="s">
        <v>269</v>
      </c>
      <c r="Q5" s="222" t="s">
        <v>270</v>
      </c>
      <c r="R5" s="222" t="s">
        <v>271</v>
      </c>
      <c r="S5" s="222" t="s">
        <v>272</v>
      </c>
      <c r="T5" s="222" t="s">
        <v>273</v>
      </c>
      <c r="U5" s="222" t="s">
        <v>274</v>
      </c>
      <c r="V5" s="222" t="s">
        <v>275</v>
      </c>
      <c r="W5" s="225"/>
    </row>
    <row r="6" spans="1:23" s="260" customFormat="1" ht="13.5">
      <c r="A6" s="226">
        <v>510000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</row>
    <row r="7" spans="1:23" s="260" customFormat="1" ht="13.5">
      <c r="A7" s="228">
        <v>110300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>
        <f aca="true" t="shared" si="0" ref="W7:W13">SUM(B7:V7)</f>
        <v>0</v>
      </c>
    </row>
    <row r="8" spans="1:23" s="260" customFormat="1" ht="13.5">
      <c r="A8" s="228">
        <v>110700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9" t="s">
        <v>151</v>
      </c>
      <c r="W8" s="227">
        <f t="shared" si="0"/>
        <v>0</v>
      </c>
    </row>
    <row r="9" spans="1:23" s="260" customFormat="1" ht="13.5">
      <c r="A9" s="228">
        <v>110800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9" t="s">
        <v>151</v>
      </c>
      <c r="W9" s="227">
        <f t="shared" si="0"/>
        <v>0</v>
      </c>
    </row>
    <row r="10" spans="1:23" s="261" customFormat="1" ht="14.25">
      <c r="A10" s="228">
        <v>110900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>
        <v>4500</v>
      </c>
      <c r="W10" s="227">
        <f t="shared" si="0"/>
        <v>4500</v>
      </c>
    </row>
    <row r="11" spans="1:23" s="261" customFormat="1" ht="14.25">
      <c r="A11" s="228">
        <v>111000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9" t="s">
        <v>151</v>
      </c>
      <c r="W11" s="227">
        <f t="shared" si="0"/>
        <v>0</v>
      </c>
    </row>
    <row r="12" spans="1:23" s="261" customFormat="1" ht="14.25">
      <c r="A12" s="228">
        <v>111100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9" t="s">
        <v>151</v>
      </c>
      <c r="W12" s="227">
        <f t="shared" si="0"/>
        <v>0</v>
      </c>
    </row>
    <row r="13" spans="1:23" s="261" customFormat="1" ht="14.25">
      <c r="A13" s="228">
        <v>120100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>
        <f t="shared" si="0"/>
        <v>0</v>
      </c>
    </row>
    <row r="14" spans="1:23" s="261" customFormat="1" ht="14.25">
      <c r="A14" s="228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</row>
    <row r="15" spans="1:23" s="261" customFormat="1" ht="14.25">
      <c r="A15" s="228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</row>
    <row r="16" spans="1:23" s="261" customFormat="1" ht="14.25">
      <c r="A16" s="228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</row>
    <row r="17" spans="1:23" s="261" customFormat="1" ht="14.25">
      <c r="A17" s="230" t="s">
        <v>276</v>
      </c>
      <c r="B17" s="231">
        <f>SUM(B7:B10)</f>
        <v>0</v>
      </c>
      <c r="C17" s="231">
        <f>SUM(C8:C10)</f>
        <v>0</v>
      </c>
      <c r="D17" s="232" t="s">
        <v>151</v>
      </c>
      <c r="E17" s="231">
        <v>0</v>
      </c>
      <c r="F17" s="231">
        <f>SUM(F8:F10)</f>
        <v>0</v>
      </c>
      <c r="G17" s="231">
        <v>0</v>
      </c>
      <c r="H17" s="231">
        <v>0</v>
      </c>
      <c r="I17" s="231">
        <f>SUM(I8:I10)</f>
        <v>0</v>
      </c>
      <c r="J17" s="231">
        <v>0</v>
      </c>
      <c r="K17" s="231" t="s">
        <v>151</v>
      </c>
      <c r="L17" s="231" t="s">
        <v>151</v>
      </c>
      <c r="M17" s="231">
        <v>0</v>
      </c>
      <c r="N17" s="231">
        <v>0</v>
      </c>
      <c r="O17" s="231" t="s">
        <v>151</v>
      </c>
      <c r="P17" s="231">
        <v>0</v>
      </c>
      <c r="Q17" s="231">
        <v>0</v>
      </c>
      <c r="R17" s="231">
        <f>SUM(R8:R10)</f>
        <v>0</v>
      </c>
      <c r="S17" s="231">
        <v>0</v>
      </c>
      <c r="T17" s="231">
        <v>0</v>
      </c>
      <c r="U17" s="231" t="s">
        <v>151</v>
      </c>
      <c r="V17" s="231">
        <f>SUM(V7:V13)</f>
        <v>4500</v>
      </c>
      <c r="W17" s="231">
        <f>SUM(B17:V17)</f>
        <v>4500</v>
      </c>
    </row>
    <row r="18" spans="1:23" s="261" customFormat="1" ht="14.25">
      <c r="A18" s="233" t="s">
        <v>277</v>
      </c>
      <c r="B18" s="234">
        <v>0</v>
      </c>
      <c r="C18" s="234">
        <v>0</v>
      </c>
      <c r="D18" s="235" t="s">
        <v>151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 t="s">
        <v>151</v>
      </c>
      <c r="L18" s="234" t="s">
        <v>151</v>
      </c>
      <c r="M18" s="234">
        <v>0</v>
      </c>
      <c r="N18" s="234">
        <v>0</v>
      </c>
      <c r="O18" s="234" t="s">
        <v>151</v>
      </c>
      <c r="P18" s="234">
        <v>0</v>
      </c>
      <c r="Q18" s="234">
        <v>0</v>
      </c>
      <c r="R18" s="234">
        <v>0</v>
      </c>
      <c r="S18" s="234">
        <v>0</v>
      </c>
      <c r="T18" s="234">
        <v>0</v>
      </c>
      <c r="U18" s="234" t="s">
        <v>151</v>
      </c>
      <c r="V18" s="234">
        <v>524072</v>
      </c>
      <c r="W18" s="234">
        <f>SUM(B18:V18)</f>
        <v>524072</v>
      </c>
    </row>
    <row r="19" spans="1:23" s="261" customFormat="1" ht="14.25">
      <c r="A19" s="226">
        <v>521000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</row>
    <row r="20" spans="1:23" s="261" customFormat="1" ht="14.25">
      <c r="A20" s="228">
        <v>210100</v>
      </c>
      <c r="B20" s="227">
        <v>44340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>
        <v>0</v>
      </c>
      <c r="W20" s="229">
        <f aca="true" t="shared" si="1" ref="W20:W25">SUM(B20:V20)</f>
        <v>44340</v>
      </c>
    </row>
    <row r="21" spans="1:23" s="261" customFormat="1" ht="14.25">
      <c r="A21" s="228">
        <v>210200</v>
      </c>
      <c r="B21" s="227">
        <v>3800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>
        <v>0</v>
      </c>
      <c r="W21" s="229">
        <f t="shared" si="1"/>
        <v>3800</v>
      </c>
    </row>
    <row r="22" spans="1:23" s="261" customFormat="1" ht="14.25">
      <c r="A22" s="228">
        <v>210300</v>
      </c>
      <c r="B22" s="227">
        <v>3800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>
        <v>0</v>
      </c>
      <c r="W22" s="229">
        <f t="shared" si="1"/>
        <v>3800</v>
      </c>
    </row>
    <row r="23" spans="1:23" s="261" customFormat="1" ht="14.25">
      <c r="A23" s="228">
        <v>210400</v>
      </c>
      <c r="B23" s="227">
        <v>7560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>
        <v>0</v>
      </c>
      <c r="W23" s="229">
        <f t="shared" si="1"/>
        <v>7560</v>
      </c>
    </row>
    <row r="24" spans="1:23" s="261" customFormat="1" ht="14.25">
      <c r="A24" s="228">
        <v>210600</v>
      </c>
      <c r="B24" s="227">
        <v>247910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>
        <f t="shared" si="1"/>
        <v>247910</v>
      </c>
    </row>
    <row r="25" spans="1:23" s="261" customFormat="1" ht="14.25">
      <c r="A25" s="228">
        <v>210700</v>
      </c>
      <c r="B25" s="227">
        <v>7560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>
        <f t="shared" si="1"/>
        <v>7560</v>
      </c>
    </row>
    <row r="26" spans="1:23" s="261" customFormat="1" ht="14.25">
      <c r="A26" s="228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</row>
    <row r="27" spans="1:23" s="261" customFormat="1" ht="14.25">
      <c r="A27" s="228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</row>
    <row r="28" spans="1:23" s="261" customFormat="1" ht="14.25">
      <c r="A28" s="228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</row>
    <row r="29" spans="1:23" s="261" customFormat="1" ht="14.25">
      <c r="A29" s="230" t="s">
        <v>276</v>
      </c>
      <c r="B29" s="231">
        <f>SUM(B20:B25)</f>
        <v>314970</v>
      </c>
      <c r="C29" s="231">
        <f>SUM(C20:C23)</f>
        <v>0</v>
      </c>
      <c r="D29" s="231" t="s">
        <v>151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 t="s">
        <v>151</v>
      </c>
      <c r="L29" s="231" t="s">
        <v>151</v>
      </c>
      <c r="M29" s="231">
        <v>0</v>
      </c>
      <c r="N29" s="231">
        <v>0</v>
      </c>
      <c r="O29" s="231" t="s">
        <v>151</v>
      </c>
      <c r="P29" s="231">
        <v>0</v>
      </c>
      <c r="Q29" s="231">
        <v>0</v>
      </c>
      <c r="R29" s="231">
        <v>0</v>
      </c>
      <c r="S29" s="231">
        <v>0</v>
      </c>
      <c r="T29" s="231">
        <f>SUM(T20:T23)</f>
        <v>0</v>
      </c>
      <c r="U29" s="231" t="s">
        <v>151</v>
      </c>
      <c r="V29" s="231">
        <v>0</v>
      </c>
      <c r="W29" s="232">
        <f>SUM(B29:V29)</f>
        <v>314970</v>
      </c>
    </row>
    <row r="30" spans="1:23" s="261" customFormat="1" ht="14.25">
      <c r="A30" s="233" t="s">
        <v>277</v>
      </c>
      <c r="B30" s="236">
        <v>2087181</v>
      </c>
      <c r="C30" s="234">
        <v>0</v>
      </c>
      <c r="D30" s="234" t="s">
        <v>151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  <c r="K30" s="234" t="s">
        <v>151</v>
      </c>
      <c r="L30" s="234" t="s">
        <v>151</v>
      </c>
      <c r="M30" s="234">
        <v>0</v>
      </c>
      <c r="N30" s="234">
        <v>0</v>
      </c>
      <c r="O30" s="234" t="s">
        <v>151</v>
      </c>
      <c r="P30" s="234">
        <v>0</v>
      </c>
      <c r="Q30" s="234">
        <v>0</v>
      </c>
      <c r="R30" s="234">
        <v>0</v>
      </c>
      <c r="S30" s="234">
        <v>0</v>
      </c>
      <c r="T30" s="234">
        <v>0</v>
      </c>
      <c r="U30" s="234" t="s">
        <v>151</v>
      </c>
      <c r="V30" s="234">
        <v>0</v>
      </c>
      <c r="W30" s="235">
        <f>SUM(B30:V30)</f>
        <v>2087181</v>
      </c>
    </row>
    <row r="31" spans="1:23" s="261" customFormat="1" ht="14.25">
      <c r="A31" s="226">
        <v>522000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8"/>
    </row>
    <row r="32" spans="1:23" s="261" customFormat="1" ht="14.25">
      <c r="A32" s="239">
        <v>220100</v>
      </c>
      <c r="B32" s="240">
        <v>134728</v>
      </c>
      <c r="C32" s="240">
        <v>80630</v>
      </c>
      <c r="D32" s="240"/>
      <c r="E32" s="240"/>
      <c r="F32" s="240">
        <v>36890</v>
      </c>
      <c r="G32" s="240"/>
      <c r="H32" s="240">
        <v>51520</v>
      </c>
      <c r="I32" s="240">
        <v>9700</v>
      </c>
      <c r="J32" s="240"/>
      <c r="K32" s="240"/>
      <c r="L32" s="240"/>
      <c r="M32" s="240"/>
      <c r="N32" s="240"/>
      <c r="O32" s="240"/>
      <c r="P32" s="240"/>
      <c r="Q32" s="240"/>
      <c r="R32" s="240">
        <v>56560</v>
      </c>
      <c r="S32" s="240"/>
      <c r="T32" s="240">
        <v>13910</v>
      </c>
      <c r="U32" s="240"/>
      <c r="V32" s="240"/>
      <c r="W32" s="241">
        <f aca="true" t="shared" si="2" ref="W32:W38">SUM(B32:V32)</f>
        <v>383938</v>
      </c>
    </row>
    <row r="33" spans="1:23" s="261" customFormat="1" ht="14.25">
      <c r="A33" s="239">
        <v>220200</v>
      </c>
      <c r="B33" s="240">
        <v>30682</v>
      </c>
      <c r="C33" s="240">
        <v>15165</v>
      </c>
      <c r="D33" s="240"/>
      <c r="E33" s="240"/>
      <c r="F33" s="240">
        <v>6010</v>
      </c>
      <c r="G33" s="240"/>
      <c r="H33" s="240">
        <v>8370</v>
      </c>
      <c r="I33" s="240">
        <v>5300</v>
      </c>
      <c r="J33" s="240"/>
      <c r="K33" s="240"/>
      <c r="L33" s="240"/>
      <c r="M33" s="240"/>
      <c r="N33" s="240"/>
      <c r="O33" s="240"/>
      <c r="P33" s="240"/>
      <c r="Q33" s="240"/>
      <c r="R33" s="240">
        <v>12735</v>
      </c>
      <c r="S33" s="240"/>
      <c r="T33" s="240">
        <v>1680</v>
      </c>
      <c r="U33" s="240"/>
      <c r="V33" s="240"/>
      <c r="W33" s="241">
        <f t="shared" si="2"/>
        <v>79942</v>
      </c>
    </row>
    <row r="34" spans="1:23" s="261" customFormat="1" ht="14.25">
      <c r="A34" s="239">
        <v>220300</v>
      </c>
      <c r="B34" s="240">
        <v>5600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1">
        <f t="shared" si="2"/>
        <v>5600</v>
      </c>
    </row>
    <row r="35" spans="1:23" s="261" customFormat="1" ht="14.25">
      <c r="A35" s="239">
        <v>220600</v>
      </c>
      <c r="B35" s="240">
        <v>60830</v>
      </c>
      <c r="C35" s="240">
        <v>8830</v>
      </c>
      <c r="D35" s="240"/>
      <c r="E35" s="240"/>
      <c r="F35" s="240">
        <v>16602</v>
      </c>
      <c r="G35" s="240"/>
      <c r="H35" s="240"/>
      <c r="I35" s="240">
        <v>6050</v>
      </c>
      <c r="J35" s="240"/>
      <c r="K35" s="240">
        <v>101120</v>
      </c>
      <c r="L35" s="240"/>
      <c r="M35" s="240"/>
      <c r="N35" s="240"/>
      <c r="O35" s="240"/>
      <c r="P35" s="240"/>
      <c r="Q35" s="240"/>
      <c r="R35" s="240">
        <v>13510</v>
      </c>
      <c r="S35" s="240"/>
      <c r="T35" s="240">
        <v>6050</v>
      </c>
      <c r="U35" s="240"/>
      <c r="V35" s="240"/>
      <c r="W35" s="241">
        <f t="shared" si="2"/>
        <v>212992</v>
      </c>
    </row>
    <row r="36" spans="1:23" s="261" customFormat="1" ht="14.25">
      <c r="A36" s="239">
        <v>220700</v>
      </c>
      <c r="B36" s="240">
        <v>29930</v>
      </c>
      <c r="C36" s="240">
        <v>5170</v>
      </c>
      <c r="D36" s="240"/>
      <c r="E36" s="240"/>
      <c r="F36" s="240">
        <v>11598</v>
      </c>
      <c r="G36" s="240"/>
      <c r="H36" s="240"/>
      <c r="I36" s="240">
        <v>2950</v>
      </c>
      <c r="J36" s="240"/>
      <c r="K36" s="240">
        <v>61387</v>
      </c>
      <c r="L36" s="240"/>
      <c r="M36" s="240"/>
      <c r="N36" s="240"/>
      <c r="O36" s="240"/>
      <c r="P36" s="240"/>
      <c r="Q36" s="240"/>
      <c r="R36" s="240">
        <v>4490</v>
      </c>
      <c r="S36" s="240"/>
      <c r="T36" s="240">
        <v>2950</v>
      </c>
      <c r="U36" s="240"/>
      <c r="V36" s="240"/>
      <c r="W36" s="241">
        <f t="shared" si="2"/>
        <v>118475</v>
      </c>
    </row>
    <row r="37" spans="1:23" s="261" customFormat="1" ht="14.25">
      <c r="A37" s="239">
        <v>221100</v>
      </c>
      <c r="B37" s="240">
        <v>5600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1">
        <f t="shared" si="2"/>
        <v>5600</v>
      </c>
    </row>
    <row r="38" spans="1:23" s="261" customFormat="1" ht="14.25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1">
        <f t="shared" si="2"/>
        <v>0</v>
      </c>
    </row>
    <row r="39" spans="1:23" s="261" customFormat="1" ht="14.25">
      <c r="A39" s="230" t="s">
        <v>276</v>
      </c>
      <c r="B39" s="242">
        <f>SUM(B32:B38)</f>
        <v>267370</v>
      </c>
      <c r="C39" s="242">
        <f>SUM(C32:C38)</f>
        <v>109795</v>
      </c>
      <c r="D39" s="243" t="s">
        <v>151</v>
      </c>
      <c r="E39" s="242">
        <f aca="true" t="shared" si="3" ref="E39:K39">SUM(E32:E38)</f>
        <v>0</v>
      </c>
      <c r="F39" s="242">
        <f t="shared" si="3"/>
        <v>71100</v>
      </c>
      <c r="G39" s="242">
        <f t="shared" si="3"/>
        <v>0</v>
      </c>
      <c r="H39" s="242">
        <f t="shared" si="3"/>
        <v>59890</v>
      </c>
      <c r="I39" s="242">
        <f t="shared" si="3"/>
        <v>24000</v>
      </c>
      <c r="J39" s="242">
        <f t="shared" si="3"/>
        <v>0</v>
      </c>
      <c r="K39" s="242">
        <f t="shared" si="3"/>
        <v>162507</v>
      </c>
      <c r="L39" s="242" t="s">
        <v>151</v>
      </c>
      <c r="M39" s="242">
        <f>SUM(M32:M38)</f>
        <v>0</v>
      </c>
      <c r="N39" s="242">
        <f>SUM(N32:N38)</f>
        <v>0</v>
      </c>
      <c r="O39" s="242" t="s">
        <v>151</v>
      </c>
      <c r="P39" s="242">
        <f>SUM(P32:P38)</f>
        <v>0</v>
      </c>
      <c r="Q39" s="242">
        <f>SUM(Q32:Q38)</f>
        <v>0</v>
      </c>
      <c r="R39" s="242">
        <f>SUM(R32:R38)</f>
        <v>87295</v>
      </c>
      <c r="S39" s="242">
        <f>SUM(S32:S38)</f>
        <v>0</v>
      </c>
      <c r="T39" s="242">
        <f>SUM(T32:T38)</f>
        <v>24590</v>
      </c>
      <c r="U39" s="242" t="s">
        <v>151</v>
      </c>
      <c r="V39" s="242">
        <f>SUM(V32:V38)</f>
        <v>0</v>
      </c>
      <c r="W39" s="244">
        <f>SUM(B39:V39)</f>
        <v>806547</v>
      </c>
    </row>
    <row r="40" spans="1:23" s="261" customFormat="1" ht="14.25">
      <c r="A40" s="233" t="s">
        <v>277</v>
      </c>
      <c r="B40" s="245">
        <v>1623604</v>
      </c>
      <c r="C40" s="245">
        <v>652556</v>
      </c>
      <c r="D40" s="235" t="s">
        <v>151</v>
      </c>
      <c r="E40" s="235" t="s">
        <v>151</v>
      </c>
      <c r="F40" s="245">
        <v>402527</v>
      </c>
      <c r="G40" s="235" t="s">
        <v>151</v>
      </c>
      <c r="H40" s="245">
        <v>380943</v>
      </c>
      <c r="I40" s="245">
        <v>140708</v>
      </c>
      <c r="J40" s="266" t="s">
        <v>151</v>
      </c>
      <c r="K40" s="245">
        <v>1000789</v>
      </c>
      <c r="L40" s="245" t="s">
        <v>151</v>
      </c>
      <c r="M40" s="245" t="s">
        <v>151</v>
      </c>
      <c r="N40" s="245" t="s">
        <v>151</v>
      </c>
      <c r="O40" s="245" t="s">
        <v>151</v>
      </c>
      <c r="P40" s="245" t="s">
        <v>151</v>
      </c>
      <c r="Q40" s="245" t="s">
        <v>151</v>
      </c>
      <c r="R40" s="245">
        <v>511482</v>
      </c>
      <c r="S40" s="245" t="s">
        <v>151</v>
      </c>
      <c r="T40" s="245">
        <v>171546</v>
      </c>
      <c r="U40" s="245" t="s">
        <v>151</v>
      </c>
      <c r="V40" s="245" t="s">
        <v>151</v>
      </c>
      <c r="W40" s="246">
        <f>SUM(B40:V40)</f>
        <v>4884155</v>
      </c>
    </row>
    <row r="41" spans="1:23" s="261" customFormat="1" ht="14.25">
      <c r="A41" s="222" t="s">
        <v>253</v>
      </c>
      <c r="B41" s="334" t="s">
        <v>227</v>
      </c>
      <c r="C41" s="334"/>
      <c r="D41" s="335" t="s">
        <v>228</v>
      </c>
      <c r="E41" s="336"/>
      <c r="F41" s="334" t="s">
        <v>229</v>
      </c>
      <c r="G41" s="334"/>
      <c r="H41" s="222" t="s">
        <v>230</v>
      </c>
      <c r="I41" s="334" t="s">
        <v>231</v>
      </c>
      <c r="J41" s="334"/>
      <c r="K41" s="335" t="s">
        <v>232</v>
      </c>
      <c r="L41" s="337"/>
      <c r="M41" s="336"/>
      <c r="N41" s="223" t="s">
        <v>233</v>
      </c>
      <c r="O41" s="335" t="s">
        <v>234</v>
      </c>
      <c r="P41" s="337"/>
      <c r="Q41" s="336"/>
      <c r="R41" s="334" t="s">
        <v>235</v>
      </c>
      <c r="S41" s="334"/>
      <c r="T41" s="335" t="s">
        <v>254</v>
      </c>
      <c r="U41" s="336"/>
      <c r="V41" s="222" t="s">
        <v>238</v>
      </c>
      <c r="W41" s="224" t="s">
        <v>18</v>
      </c>
    </row>
    <row r="42" spans="1:23" s="261" customFormat="1" ht="14.25">
      <c r="A42" s="222" t="s">
        <v>81</v>
      </c>
      <c r="B42" s="222" t="s">
        <v>255</v>
      </c>
      <c r="C42" s="222" t="s">
        <v>256</v>
      </c>
      <c r="D42" s="222" t="s">
        <v>257</v>
      </c>
      <c r="E42" s="222" t="s">
        <v>258</v>
      </c>
      <c r="F42" s="222" t="s">
        <v>259</v>
      </c>
      <c r="G42" s="222" t="s">
        <v>260</v>
      </c>
      <c r="H42" s="222" t="s">
        <v>261</v>
      </c>
      <c r="I42" s="222" t="s">
        <v>262</v>
      </c>
      <c r="J42" s="222" t="s">
        <v>263</v>
      </c>
      <c r="K42" s="222" t="s">
        <v>264</v>
      </c>
      <c r="L42" s="222" t="s">
        <v>265</v>
      </c>
      <c r="M42" s="222" t="s">
        <v>266</v>
      </c>
      <c r="N42" s="222" t="s">
        <v>267</v>
      </c>
      <c r="O42" s="222" t="s">
        <v>268</v>
      </c>
      <c r="P42" s="222" t="s">
        <v>269</v>
      </c>
      <c r="Q42" s="222" t="s">
        <v>270</v>
      </c>
      <c r="R42" s="222" t="s">
        <v>271</v>
      </c>
      <c r="S42" s="222" t="s">
        <v>272</v>
      </c>
      <c r="T42" s="222" t="s">
        <v>273</v>
      </c>
      <c r="U42" s="222" t="s">
        <v>274</v>
      </c>
      <c r="V42" s="222" t="s">
        <v>275</v>
      </c>
      <c r="W42" s="225"/>
    </row>
    <row r="43" spans="1:23" s="261" customFormat="1" ht="14.25">
      <c r="A43" s="226">
        <v>531000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8"/>
    </row>
    <row r="44" spans="1:23" s="261" customFormat="1" ht="14.25">
      <c r="A44" s="239">
        <v>310100</v>
      </c>
      <c r="B44" s="240"/>
      <c r="C44" s="240"/>
      <c r="D44" s="240"/>
      <c r="E44" s="240">
        <v>17400</v>
      </c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1">
        <f aca="true" t="shared" si="4" ref="W44:W49">SUM(B44:V44)</f>
        <v>17400</v>
      </c>
    </row>
    <row r="45" spans="1:23" s="261" customFormat="1" ht="14.25">
      <c r="A45" s="239">
        <v>310200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1">
        <f t="shared" si="4"/>
        <v>0</v>
      </c>
    </row>
    <row r="46" spans="1:23" s="261" customFormat="1" ht="14.25">
      <c r="A46" s="239">
        <v>310300</v>
      </c>
      <c r="B46" s="240"/>
      <c r="C46" s="240"/>
      <c r="D46" s="240"/>
      <c r="E46" s="240"/>
      <c r="F46" s="240"/>
      <c r="G46" s="240"/>
      <c r="H46" s="240">
        <v>20580</v>
      </c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1">
        <f t="shared" si="4"/>
        <v>20580</v>
      </c>
    </row>
    <row r="47" spans="1:23" s="261" customFormat="1" ht="14.25">
      <c r="A47" s="239">
        <v>310400</v>
      </c>
      <c r="B47" s="240">
        <v>6400</v>
      </c>
      <c r="C47" s="240">
        <v>4950</v>
      </c>
      <c r="D47" s="240"/>
      <c r="E47" s="240"/>
      <c r="F47" s="240">
        <v>4000</v>
      </c>
      <c r="G47" s="240"/>
      <c r="H47" s="240">
        <v>4250</v>
      </c>
      <c r="I47" s="240">
        <v>1600</v>
      </c>
      <c r="J47" s="240"/>
      <c r="K47" s="240"/>
      <c r="L47" s="240"/>
      <c r="M47" s="240"/>
      <c r="N47" s="240"/>
      <c r="O47" s="240"/>
      <c r="P47" s="240"/>
      <c r="Q47" s="240"/>
      <c r="R47" s="240">
        <v>3000</v>
      </c>
      <c r="S47" s="240"/>
      <c r="T47" s="240">
        <v>2400</v>
      </c>
      <c r="U47" s="240"/>
      <c r="V47" s="240"/>
      <c r="W47" s="241">
        <f t="shared" si="4"/>
        <v>26600</v>
      </c>
    </row>
    <row r="48" spans="1:23" s="261" customFormat="1" ht="14.25">
      <c r="A48" s="239">
        <v>310500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1">
        <f t="shared" si="4"/>
        <v>0</v>
      </c>
    </row>
    <row r="49" spans="1:23" s="261" customFormat="1" ht="14.25">
      <c r="A49" s="239">
        <v>310600</v>
      </c>
      <c r="B49" s="240">
        <v>5048</v>
      </c>
      <c r="C49" s="240">
        <v>7440</v>
      </c>
      <c r="D49" s="240"/>
      <c r="E49" s="240"/>
      <c r="F49" s="240">
        <v>435.8</v>
      </c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>
        <v>6420</v>
      </c>
      <c r="S49" s="240"/>
      <c r="T49" s="240">
        <v>697.5</v>
      </c>
      <c r="U49" s="240"/>
      <c r="V49" s="240"/>
      <c r="W49" s="241">
        <f t="shared" si="4"/>
        <v>20041.3</v>
      </c>
    </row>
    <row r="50" spans="1:23" s="261" customFormat="1" ht="14.25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1"/>
    </row>
    <row r="51" spans="1:23" s="261" customFormat="1" ht="14.25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1"/>
    </row>
    <row r="52" spans="1:23" s="261" customFormat="1" ht="14.25">
      <c r="A52" s="230" t="s">
        <v>276</v>
      </c>
      <c r="B52" s="247">
        <f>SUM(B44:B51)</f>
        <v>11448</v>
      </c>
      <c r="C52" s="247">
        <f>SUM(C44:C51)</f>
        <v>12390</v>
      </c>
      <c r="D52" s="247" t="s">
        <v>151</v>
      </c>
      <c r="E52" s="247">
        <f>SUM(E44:E51)</f>
        <v>17400</v>
      </c>
      <c r="F52" s="247">
        <f>SUM(F44:F49)</f>
        <v>4435.8</v>
      </c>
      <c r="G52" s="247" t="s">
        <v>151</v>
      </c>
      <c r="H52" s="247">
        <f>SUM(H44:H51)</f>
        <v>24830</v>
      </c>
      <c r="I52" s="247">
        <f>SUM(I44:I51)</f>
        <v>1600</v>
      </c>
      <c r="J52" s="247" t="s">
        <v>151</v>
      </c>
      <c r="K52" s="247" t="s">
        <v>151</v>
      </c>
      <c r="L52" s="247" t="s">
        <v>151</v>
      </c>
      <c r="M52" s="247">
        <f>SUM(M46:M49)</f>
        <v>0</v>
      </c>
      <c r="N52" s="247" t="s">
        <v>151</v>
      </c>
      <c r="O52" s="247" t="s">
        <v>151</v>
      </c>
      <c r="P52" s="247" t="s">
        <v>151</v>
      </c>
      <c r="Q52" s="247" t="s">
        <v>151</v>
      </c>
      <c r="R52" s="247">
        <f>SUM(R44:R51)</f>
        <v>9420</v>
      </c>
      <c r="S52" s="247" t="s">
        <v>151</v>
      </c>
      <c r="T52" s="247">
        <f>SUM(T44:T51)</f>
        <v>3097.5</v>
      </c>
      <c r="U52" s="247" t="s">
        <v>151</v>
      </c>
      <c r="V52" s="247" t="s">
        <v>151</v>
      </c>
      <c r="W52" s="248">
        <f>SUM(B52:V52)</f>
        <v>84621.3</v>
      </c>
    </row>
    <row r="53" spans="1:23" s="261" customFormat="1" ht="14.25">
      <c r="A53" s="233" t="s">
        <v>277</v>
      </c>
      <c r="B53" s="245">
        <v>86139.5</v>
      </c>
      <c r="C53" s="245">
        <v>79086</v>
      </c>
      <c r="D53" s="245" t="s">
        <v>151</v>
      </c>
      <c r="E53" s="245">
        <v>124000</v>
      </c>
      <c r="F53" s="245">
        <v>47741.38</v>
      </c>
      <c r="G53" s="245" t="s">
        <v>151</v>
      </c>
      <c r="H53" s="245">
        <v>176658</v>
      </c>
      <c r="I53" s="245">
        <v>54884.5</v>
      </c>
      <c r="J53" s="245" t="s">
        <v>151</v>
      </c>
      <c r="K53" s="245" t="s">
        <v>151</v>
      </c>
      <c r="L53" s="245" t="s">
        <v>151</v>
      </c>
      <c r="M53" s="245" t="s">
        <v>151</v>
      </c>
      <c r="N53" s="245" t="s">
        <v>151</v>
      </c>
      <c r="O53" s="245" t="s">
        <v>151</v>
      </c>
      <c r="P53" s="245" t="s">
        <v>151</v>
      </c>
      <c r="Q53" s="245" t="s">
        <v>151</v>
      </c>
      <c r="R53" s="245">
        <v>48760</v>
      </c>
      <c r="S53" s="245" t="s">
        <v>151</v>
      </c>
      <c r="T53" s="245">
        <v>38748.55</v>
      </c>
      <c r="U53" s="245" t="s">
        <v>151</v>
      </c>
      <c r="V53" s="245" t="s">
        <v>151</v>
      </c>
      <c r="W53" s="246">
        <f>SUM(B53:V53)</f>
        <v>656017.93</v>
      </c>
    </row>
    <row r="54" spans="1:23" s="261" customFormat="1" ht="14.25">
      <c r="A54" s="226">
        <v>532000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8"/>
    </row>
    <row r="55" spans="1:23" s="261" customFormat="1" ht="14.25">
      <c r="A55" s="239">
        <v>320100</v>
      </c>
      <c r="B55" s="240"/>
      <c r="C55" s="240"/>
      <c r="D55" s="240"/>
      <c r="E55" s="240"/>
      <c r="F55" s="240">
        <v>6000</v>
      </c>
      <c r="G55" s="240"/>
      <c r="H55" s="240">
        <v>500</v>
      </c>
      <c r="I55" s="240"/>
      <c r="J55" s="240"/>
      <c r="K55" s="240"/>
      <c r="L55" s="240"/>
      <c r="M55" s="240"/>
      <c r="N55" s="240"/>
      <c r="O55" s="240"/>
      <c r="P55" s="240"/>
      <c r="Q55" s="240"/>
      <c r="R55" s="240">
        <v>6300</v>
      </c>
      <c r="S55" s="240"/>
      <c r="T55" s="240"/>
      <c r="U55" s="240"/>
      <c r="V55" s="240"/>
      <c r="W55" s="241">
        <f>SUM(B55:V55)</f>
        <v>12800</v>
      </c>
    </row>
    <row r="56" spans="1:23" s="261" customFormat="1" ht="14.25">
      <c r="A56" s="239">
        <v>320200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1">
        <f>SUM(B56:V56)</f>
        <v>0</v>
      </c>
    </row>
    <row r="57" spans="1:23" s="261" customFormat="1" ht="14.25">
      <c r="A57" s="239">
        <v>320300</v>
      </c>
      <c r="B57" s="240">
        <v>40000</v>
      </c>
      <c r="C57" s="240">
        <v>2718</v>
      </c>
      <c r="D57" s="240">
        <v>1800</v>
      </c>
      <c r="E57" s="240">
        <v>73939</v>
      </c>
      <c r="F57" s="240">
        <v>15150</v>
      </c>
      <c r="G57" s="240">
        <v>12755</v>
      </c>
      <c r="H57" s="240">
        <v>302000</v>
      </c>
      <c r="I57" s="240">
        <v>64250</v>
      </c>
      <c r="J57" s="240"/>
      <c r="K57" s="240"/>
      <c r="L57" s="240"/>
      <c r="M57" s="240"/>
      <c r="N57" s="240"/>
      <c r="O57" s="240"/>
      <c r="P57" s="240"/>
      <c r="Q57" s="240"/>
      <c r="R57" s="240">
        <v>4768</v>
      </c>
      <c r="S57" s="240"/>
      <c r="T57" s="240"/>
      <c r="U57" s="240"/>
      <c r="V57" s="240"/>
      <c r="W57" s="241">
        <f>SUM(B57:V57)</f>
        <v>517380</v>
      </c>
    </row>
    <row r="58" spans="1:23" s="261" customFormat="1" ht="14.25">
      <c r="A58" s="239">
        <v>320400</v>
      </c>
      <c r="B58" s="240"/>
      <c r="C58" s="240"/>
      <c r="D58" s="240"/>
      <c r="E58" s="240"/>
      <c r="F58" s="240"/>
      <c r="G58" s="240"/>
      <c r="H58" s="240">
        <v>120</v>
      </c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1">
        <f>SUM(B58:V58)</f>
        <v>120</v>
      </c>
    </row>
    <row r="59" spans="1:23" s="261" customFormat="1" ht="14.25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1"/>
    </row>
    <row r="60" spans="1:23" s="261" customFormat="1" ht="14.25">
      <c r="A60" s="230" t="s">
        <v>276</v>
      </c>
      <c r="B60" s="247">
        <f>SUM(B55:B59)</f>
        <v>40000</v>
      </c>
      <c r="C60" s="247">
        <f>SUM(C55:C59)</f>
        <v>2718</v>
      </c>
      <c r="D60" s="247">
        <f>SUM(D55:D59)</f>
        <v>1800</v>
      </c>
      <c r="E60" s="247">
        <f>SUM(E55:E59)</f>
        <v>73939</v>
      </c>
      <c r="F60" s="247">
        <f>SUM(F55:F58)</f>
        <v>21150</v>
      </c>
      <c r="G60" s="247">
        <f>SUM(G55:G59)</f>
        <v>12755</v>
      </c>
      <c r="H60" s="247">
        <f>SUM(H55:H59)</f>
        <v>302620</v>
      </c>
      <c r="I60" s="247">
        <f>SUM(I55:I59)</f>
        <v>64250</v>
      </c>
      <c r="J60" s="247" t="s">
        <v>151</v>
      </c>
      <c r="K60" s="247" t="s">
        <v>151</v>
      </c>
      <c r="L60" s="247" t="s">
        <v>151</v>
      </c>
      <c r="M60" s="247" t="s">
        <v>151</v>
      </c>
      <c r="N60" s="247">
        <f>SUM(N55:N59)</f>
        <v>0</v>
      </c>
      <c r="O60" s="247">
        <f>SUM(O55:O59)</f>
        <v>0</v>
      </c>
      <c r="P60" s="247" t="s">
        <v>151</v>
      </c>
      <c r="Q60" s="247">
        <f>SUM(Q55:Q59)</f>
        <v>0</v>
      </c>
      <c r="R60" s="247">
        <f>SUM(R55:R59)</f>
        <v>11068</v>
      </c>
      <c r="S60" s="247" t="s">
        <v>151</v>
      </c>
      <c r="T60" s="247">
        <f>SUM(T55:T59)</f>
        <v>0</v>
      </c>
      <c r="U60" s="247" t="s">
        <v>151</v>
      </c>
      <c r="V60" s="247" t="s">
        <v>151</v>
      </c>
      <c r="W60" s="248">
        <f>SUM(B60:V60)</f>
        <v>530300</v>
      </c>
    </row>
    <row r="61" spans="1:23" s="261" customFormat="1" ht="14.25">
      <c r="A61" s="233" t="s">
        <v>277</v>
      </c>
      <c r="B61" s="245">
        <v>592394.5</v>
      </c>
      <c r="C61" s="245">
        <v>74378.13</v>
      </c>
      <c r="D61" s="245">
        <v>62940</v>
      </c>
      <c r="E61" s="245">
        <v>343607.81</v>
      </c>
      <c r="F61" s="245">
        <v>61598</v>
      </c>
      <c r="G61" s="245">
        <v>301535</v>
      </c>
      <c r="H61" s="245">
        <v>465718.25</v>
      </c>
      <c r="I61" s="245">
        <v>139642</v>
      </c>
      <c r="J61" s="245" t="s">
        <v>151</v>
      </c>
      <c r="K61" s="245" t="s">
        <v>151</v>
      </c>
      <c r="L61" s="245" t="s">
        <v>151</v>
      </c>
      <c r="M61" s="245" t="s">
        <v>151</v>
      </c>
      <c r="N61" s="245">
        <v>107400</v>
      </c>
      <c r="O61" s="245">
        <v>22033</v>
      </c>
      <c r="P61" s="245" t="s">
        <v>151</v>
      </c>
      <c r="Q61" s="245">
        <v>136043</v>
      </c>
      <c r="R61" s="245">
        <v>61551.75</v>
      </c>
      <c r="S61" s="245" t="s">
        <v>151</v>
      </c>
      <c r="T61" s="245">
        <v>101960</v>
      </c>
      <c r="U61" s="245" t="s">
        <v>151</v>
      </c>
      <c r="V61" s="245" t="s">
        <v>151</v>
      </c>
      <c r="W61" s="246">
        <f>SUM(B61:V61)</f>
        <v>2470801.44</v>
      </c>
    </row>
    <row r="62" spans="1:23" s="261" customFormat="1" ht="14.25">
      <c r="A62" s="226">
        <v>533000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>
        <f>SUM(V20:V29)</f>
        <v>0</v>
      </c>
      <c r="W62" s="227"/>
    </row>
    <row r="63" spans="1:23" s="261" customFormat="1" ht="14.25">
      <c r="A63" s="228">
        <v>330100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>
        <f aca="true" t="shared" si="5" ref="W63:W71">SUM(B63:V63)</f>
        <v>0</v>
      </c>
    </row>
    <row r="64" spans="1:23" s="261" customFormat="1" ht="14.25">
      <c r="A64" s="228">
        <v>330200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>
        <f t="shared" si="5"/>
        <v>0</v>
      </c>
    </row>
    <row r="65" spans="1:23" s="261" customFormat="1" ht="14.25">
      <c r="A65" s="228">
        <v>330300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>
        <f t="shared" si="5"/>
        <v>0</v>
      </c>
    </row>
    <row r="66" spans="1:23" s="261" customFormat="1" ht="14.25">
      <c r="A66" s="228">
        <v>330400</v>
      </c>
      <c r="B66" s="227"/>
      <c r="C66" s="227"/>
      <c r="D66" s="227"/>
      <c r="E66" s="227"/>
      <c r="F66" s="227"/>
      <c r="G66" s="227">
        <v>111475</v>
      </c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>
        <f>SUM(B66:V66)</f>
        <v>111475</v>
      </c>
    </row>
    <row r="67" spans="1:23" s="261" customFormat="1" ht="14.25">
      <c r="A67" s="228">
        <v>330600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>
        <f t="shared" si="5"/>
        <v>0</v>
      </c>
    </row>
    <row r="68" spans="1:23" s="261" customFormat="1" ht="14.25">
      <c r="A68" s="228">
        <v>330700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>
        <f t="shared" si="5"/>
        <v>0</v>
      </c>
    </row>
    <row r="69" spans="1:23" s="261" customFormat="1" ht="14.25">
      <c r="A69" s="228">
        <v>330800</v>
      </c>
      <c r="B69" s="227">
        <v>8200</v>
      </c>
      <c r="C69" s="227">
        <v>5500</v>
      </c>
      <c r="D69" s="227"/>
      <c r="E69" s="227"/>
      <c r="F69" s="227">
        <v>3600</v>
      </c>
      <c r="G69" s="227"/>
      <c r="H69" s="227"/>
      <c r="I69" s="227"/>
      <c r="J69" s="227"/>
      <c r="K69" s="227">
        <v>45227</v>
      </c>
      <c r="L69" s="227"/>
      <c r="M69" s="227"/>
      <c r="N69" s="227"/>
      <c r="O69" s="227"/>
      <c r="P69" s="227"/>
      <c r="Q69" s="227"/>
      <c r="R69" s="227">
        <v>10700</v>
      </c>
      <c r="S69" s="227"/>
      <c r="T69" s="227"/>
      <c r="U69" s="227"/>
      <c r="V69" s="227"/>
      <c r="W69" s="227">
        <f t="shared" si="5"/>
        <v>73227</v>
      </c>
    </row>
    <row r="70" spans="1:23" s="261" customFormat="1" ht="14.25">
      <c r="A70" s="228">
        <v>330900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>
        <f t="shared" si="5"/>
        <v>0</v>
      </c>
    </row>
    <row r="71" spans="1:23" s="261" customFormat="1" ht="14.25">
      <c r="A71" s="228">
        <v>331000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>
        <f t="shared" si="5"/>
        <v>0</v>
      </c>
    </row>
    <row r="72" spans="1:23" s="261" customFormat="1" ht="14.25">
      <c r="A72" s="228">
        <v>331100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>
        <f aca="true" t="shared" si="6" ref="W72:W77">SUM(B72:V72)</f>
        <v>0</v>
      </c>
    </row>
    <row r="73" spans="1:23" s="261" customFormat="1" ht="14.25">
      <c r="A73" s="228">
        <v>331200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>
        <f t="shared" si="6"/>
        <v>0</v>
      </c>
    </row>
    <row r="74" spans="1:23" s="261" customFormat="1" ht="14.25">
      <c r="A74" s="228">
        <v>331300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>
        <f t="shared" si="6"/>
        <v>0</v>
      </c>
    </row>
    <row r="75" spans="1:23" s="261" customFormat="1" ht="14.25">
      <c r="A75" s="228">
        <v>331400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>
        <f t="shared" si="6"/>
        <v>0</v>
      </c>
    </row>
    <row r="76" spans="1:23" s="261" customFormat="1" ht="14.25">
      <c r="A76" s="228">
        <v>331500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>
        <f t="shared" si="6"/>
        <v>0</v>
      </c>
    </row>
    <row r="77" spans="1:23" s="261" customFormat="1" ht="14.25">
      <c r="A77" s="228">
        <v>331700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>
        <v>96000</v>
      </c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>
        <f t="shared" si="6"/>
        <v>96000</v>
      </c>
    </row>
    <row r="78" spans="1:23" s="261" customFormat="1" ht="14.25">
      <c r="A78" s="228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</row>
    <row r="79" spans="1:23" s="261" customFormat="1" ht="14.25">
      <c r="A79" s="230" t="s">
        <v>276</v>
      </c>
      <c r="B79" s="231">
        <f aca="true" t="shared" si="7" ref="B79:G79">SUM(B63:B77)</f>
        <v>8200</v>
      </c>
      <c r="C79" s="231">
        <f t="shared" si="7"/>
        <v>5500</v>
      </c>
      <c r="D79" s="231">
        <f t="shared" si="7"/>
        <v>0</v>
      </c>
      <c r="E79" s="231">
        <f t="shared" si="7"/>
        <v>0</v>
      </c>
      <c r="F79" s="231">
        <f t="shared" si="7"/>
        <v>3600</v>
      </c>
      <c r="G79" s="231">
        <f t="shared" si="7"/>
        <v>111475</v>
      </c>
      <c r="H79" s="231" t="s">
        <v>151</v>
      </c>
      <c r="I79" s="231" t="s">
        <v>151</v>
      </c>
      <c r="J79" s="231" t="s">
        <v>151</v>
      </c>
      <c r="K79" s="231">
        <f>SUM(K63:K77)</f>
        <v>141227</v>
      </c>
      <c r="L79" s="231"/>
      <c r="M79" s="231" t="s">
        <v>151</v>
      </c>
      <c r="N79" s="231" t="s">
        <v>151</v>
      </c>
      <c r="O79" s="231" t="s">
        <v>151</v>
      </c>
      <c r="P79" s="231" t="s">
        <v>151</v>
      </c>
      <c r="Q79" s="231" t="s">
        <v>151</v>
      </c>
      <c r="R79" s="231">
        <f>SUM(R63:R77)</f>
        <v>10700</v>
      </c>
      <c r="S79" s="231" t="s">
        <v>151</v>
      </c>
      <c r="T79" s="231">
        <f>SUM(T63:T77)</f>
        <v>0</v>
      </c>
      <c r="U79" s="231" t="s">
        <v>151</v>
      </c>
      <c r="V79" s="231" t="s">
        <v>151</v>
      </c>
      <c r="W79" s="231">
        <f>SUM(B79:V79)</f>
        <v>280702</v>
      </c>
    </row>
    <row r="80" spans="1:23" s="261" customFormat="1" ht="14.25">
      <c r="A80" s="233" t="s">
        <v>277</v>
      </c>
      <c r="B80" s="234">
        <v>48472</v>
      </c>
      <c r="C80" s="234">
        <v>36815.05</v>
      </c>
      <c r="D80" s="234" t="s">
        <v>151</v>
      </c>
      <c r="E80" s="234" t="s">
        <v>151</v>
      </c>
      <c r="F80" s="234">
        <v>17560</v>
      </c>
      <c r="G80" s="234">
        <v>457047.5</v>
      </c>
      <c r="H80" s="234" t="s">
        <v>151</v>
      </c>
      <c r="I80" s="234" t="s">
        <v>151</v>
      </c>
      <c r="J80" s="234" t="s">
        <v>151</v>
      </c>
      <c r="K80" s="234">
        <v>438495</v>
      </c>
      <c r="L80" s="234">
        <v>79874</v>
      </c>
      <c r="M80" s="234" t="s">
        <v>151</v>
      </c>
      <c r="N80" s="234" t="s">
        <v>151</v>
      </c>
      <c r="O80" s="234" t="s">
        <v>151</v>
      </c>
      <c r="P80" s="234" t="s">
        <v>151</v>
      </c>
      <c r="Q80" s="234" t="s">
        <v>151</v>
      </c>
      <c r="R80" s="234">
        <v>44178</v>
      </c>
      <c r="S80" s="234" t="s">
        <v>151</v>
      </c>
      <c r="T80" s="234">
        <v>11115</v>
      </c>
      <c r="U80" s="234" t="s">
        <v>151</v>
      </c>
      <c r="V80" s="234" t="s">
        <v>151</v>
      </c>
      <c r="W80" s="234">
        <f>SUM(B80:V80)</f>
        <v>1133556.55</v>
      </c>
    </row>
    <row r="81" spans="1:23" s="261" customFormat="1" ht="14.25">
      <c r="A81" s="222" t="s">
        <v>253</v>
      </c>
      <c r="B81" s="334" t="s">
        <v>227</v>
      </c>
      <c r="C81" s="334"/>
      <c r="D81" s="335" t="s">
        <v>228</v>
      </c>
      <c r="E81" s="336"/>
      <c r="F81" s="334" t="s">
        <v>229</v>
      </c>
      <c r="G81" s="334"/>
      <c r="H81" s="222" t="s">
        <v>230</v>
      </c>
      <c r="I81" s="334" t="s">
        <v>231</v>
      </c>
      <c r="J81" s="334"/>
      <c r="K81" s="335" t="s">
        <v>232</v>
      </c>
      <c r="L81" s="337"/>
      <c r="M81" s="336"/>
      <c r="N81" s="222" t="s">
        <v>233</v>
      </c>
      <c r="O81" s="335" t="s">
        <v>234</v>
      </c>
      <c r="P81" s="337"/>
      <c r="Q81" s="336"/>
      <c r="R81" s="334" t="s">
        <v>235</v>
      </c>
      <c r="S81" s="334"/>
      <c r="T81" s="222" t="s">
        <v>254</v>
      </c>
      <c r="U81" s="222" t="s">
        <v>237</v>
      </c>
      <c r="V81" s="222" t="s">
        <v>238</v>
      </c>
      <c r="W81" s="222" t="s">
        <v>18</v>
      </c>
    </row>
    <row r="82" spans="1:23" s="261" customFormat="1" ht="14.25">
      <c r="A82" s="222" t="s">
        <v>81</v>
      </c>
      <c r="B82" s="222" t="s">
        <v>255</v>
      </c>
      <c r="C82" s="222" t="s">
        <v>256</v>
      </c>
      <c r="D82" s="222" t="s">
        <v>257</v>
      </c>
      <c r="E82" s="222" t="s">
        <v>258</v>
      </c>
      <c r="F82" s="222" t="s">
        <v>259</v>
      </c>
      <c r="G82" s="222" t="s">
        <v>260</v>
      </c>
      <c r="H82" s="222" t="s">
        <v>261</v>
      </c>
      <c r="I82" s="222" t="s">
        <v>262</v>
      </c>
      <c r="J82" s="222" t="s">
        <v>263</v>
      </c>
      <c r="K82" s="222" t="s">
        <v>264</v>
      </c>
      <c r="L82" s="222" t="s">
        <v>265</v>
      </c>
      <c r="M82" s="222" t="s">
        <v>266</v>
      </c>
      <c r="N82" s="222" t="s">
        <v>267</v>
      </c>
      <c r="O82" s="222" t="s">
        <v>268</v>
      </c>
      <c r="P82" s="222" t="s">
        <v>269</v>
      </c>
      <c r="Q82" s="222" t="s">
        <v>270</v>
      </c>
      <c r="R82" s="222" t="s">
        <v>271</v>
      </c>
      <c r="S82" s="222" t="s">
        <v>272</v>
      </c>
      <c r="T82" s="222" t="s">
        <v>273</v>
      </c>
      <c r="U82" s="222" t="s">
        <v>278</v>
      </c>
      <c r="V82" s="222" t="s">
        <v>275</v>
      </c>
      <c r="W82" s="222"/>
    </row>
    <row r="83" spans="1:23" s="261" customFormat="1" ht="14.25">
      <c r="A83" s="226">
        <v>534000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</row>
    <row r="84" spans="1:23" s="261" customFormat="1" ht="14.25">
      <c r="A84" s="228">
        <v>340100</v>
      </c>
      <c r="B84" s="227">
        <v>25889.81</v>
      </c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>
        <f aca="true" t="shared" si="8" ref="W84:W90">SUM(B84:V84)</f>
        <v>25889.81</v>
      </c>
    </row>
    <row r="85" spans="1:23" s="261" customFormat="1" ht="14.25">
      <c r="A85" s="228">
        <v>340200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>
        <f t="shared" si="8"/>
        <v>0</v>
      </c>
    </row>
    <row r="86" spans="1:23" s="261" customFormat="1" ht="14.25">
      <c r="A86" s="228">
        <v>340300</v>
      </c>
      <c r="B86" s="227">
        <v>1819</v>
      </c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>
        <f t="shared" si="8"/>
        <v>1819</v>
      </c>
    </row>
    <row r="87" spans="1:23" s="261" customFormat="1" ht="14.25">
      <c r="A87" s="228">
        <v>340400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>
        <f t="shared" si="8"/>
        <v>0</v>
      </c>
    </row>
    <row r="88" spans="1:23" s="261" customFormat="1" ht="14.25">
      <c r="A88" s="228">
        <v>340500</v>
      </c>
      <c r="B88" s="227">
        <v>1594.3</v>
      </c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>
        <f t="shared" si="8"/>
        <v>1594.3</v>
      </c>
    </row>
    <row r="89" spans="1:23" s="261" customFormat="1" ht="14.25">
      <c r="A89" s="230" t="s">
        <v>276</v>
      </c>
      <c r="B89" s="231">
        <f>SUM(B84:B88)</f>
        <v>29303.11</v>
      </c>
      <c r="C89" s="231">
        <f>SUM(C84:C88)</f>
        <v>0</v>
      </c>
      <c r="D89" s="231" t="s">
        <v>151</v>
      </c>
      <c r="E89" s="231" t="s">
        <v>151</v>
      </c>
      <c r="F89" s="231" t="s">
        <v>151</v>
      </c>
      <c r="G89" s="231" t="s">
        <v>151</v>
      </c>
      <c r="H89" s="231" t="s">
        <v>151</v>
      </c>
      <c r="I89" s="231" t="s">
        <v>151</v>
      </c>
      <c r="J89" s="231" t="s">
        <v>151</v>
      </c>
      <c r="K89" s="231" t="s">
        <v>151</v>
      </c>
      <c r="L89" s="231" t="s">
        <v>151</v>
      </c>
      <c r="M89" s="231" t="s">
        <v>151</v>
      </c>
      <c r="N89" s="231" t="s">
        <v>151</v>
      </c>
      <c r="O89" s="231" t="s">
        <v>151</v>
      </c>
      <c r="P89" s="231" t="s">
        <v>151</v>
      </c>
      <c r="Q89" s="231" t="s">
        <v>151</v>
      </c>
      <c r="R89" s="231" t="s">
        <v>151</v>
      </c>
      <c r="S89" s="231" t="s">
        <v>151</v>
      </c>
      <c r="T89" s="231" t="s">
        <v>151</v>
      </c>
      <c r="U89" s="231" t="s">
        <v>151</v>
      </c>
      <c r="V89" s="231" t="s">
        <v>151</v>
      </c>
      <c r="W89" s="231">
        <f t="shared" si="8"/>
        <v>29303.11</v>
      </c>
    </row>
    <row r="90" spans="1:23" s="261" customFormat="1" ht="14.25">
      <c r="A90" s="233" t="s">
        <v>277</v>
      </c>
      <c r="B90" s="234">
        <v>182210.99</v>
      </c>
      <c r="C90" s="234">
        <v>2362</v>
      </c>
      <c r="D90" s="234" t="s">
        <v>151</v>
      </c>
      <c r="E90" s="234" t="s">
        <v>151</v>
      </c>
      <c r="F90" s="234" t="s">
        <v>151</v>
      </c>
      <c r="G90" s="234" t="s">
        <v>151</v>
      </c>
      <c r="H90" s="234" t="s">
        <v>151</v>
      </c>
      <c r="I90" s="234" t="s">
        <v>151</v>
      </c>
      <c r="J90" s="234" t="s">
        <v>151</v>
      </c>
      <c r="K90" s="234" t="s">
        <v>151</v>
      </c>
      <c r="L90" s="234" t="s">
        <v>151</v>
      </c>
      <c r="M90" s="234" t="s">
        <v>151</v>
      </c>
      <c r="N90" s="234" t="s">
        <v>151</v>
      </c>
      <c r="O90" s="234" t="s">
        <v>151</v>
      </c>
      <c r="P90" s="234" t="s">
        <v>151</v>
      </c>
      <c r="Q90" s="234" t="s">
        <v>151</v>
      </c>
      <c r="R90" s="234" t="s">
        <v>151</v>
      </c>
      <c r="S90" s="234" t="s">
        <v>151</v>
      </c>
      <c r="T90" s="234" t="s">
        <v>151</v>
      </c>
      <c r="U90" s="234" t="s">
        <v>151</v>
      </c>
      <c r="V90" s="234" t="s">
        <v>151</v>
      </c>
      <c r="W90" s="234">
        <f t="shared" si="8"/>
        <v>184572.99</v>
      </c>
    </row>
    <row r="91" spans="1:23" s="261" customFormat="1" ht="14.25">
      <c r="A91" s="226">
        <v>541000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</row>
    <row r="92" spans="1:23" s="261" customFormat="1" ht="14.25">
      <c r="A92" s="239">
        <v>410100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>
        <f aca="true" t="shared" si="9" ref="W92:W97">SUM(B92:V92)</f>
        <v>0</v>
      </c>
    </row>
    <row r="93" spans="1:23" s="261" customFormat="1" ht="14.25">
      <c r="A93" s="239">
        <v>410300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>
        <f t="shared" si="9"/>
        <v>0</v>
      </c>
    </row>
    <row r="94" spans="1:23" s="261" customFormat="1" ht="14.25">
      <c r="A94" s="239">
        <v>410600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>
        <f t="shared" si="9"/>
        <v>0</v>
      </c>
    </row>
    <row r="95" spans="1:23" s="261" customFormat="1" ht="14.25">
      <c r="A95" s="239">
        <v>410700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>
        <f>SUM(B95:V95)</f>
        <v>0</v>
      </c>
    </row>
    <row r="96" spans="1:23" s="261" customFormat="1" ht="14.25">
      <c r="A96" s="239">
        <v>411200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</row>
    <row r="97" spans="1:23" s="261" customFormat="1" ht="14.25">
      <c r="A97" s="239">
        <v>411800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>
        <f t="shared" si="9"/>
        <v>0</v>
      </c>
    </row>
    <row r="98" spans="1:23" s="261" customFormat="1" ht="14.25">
      <c r="A98" s="230" t="s">
        <v>276</v>
      </c>
      <c r="B98" s="231">
        <f>SUM(B92:B97)</f>
        <v>0</v>
      </c>
      <c r="C98" s="231" t="s">
        <v>151</v>
      </c>
      <c r="D98" s="231" t="s">
        <v>151</v>
      </c>
      <c r="E98" s="231" t="s">
        <v>151</v>
      </c>
      <c r="F98" s="231">
        <f>SUM(F92:F97)</f>
        <v>0</v>
      </c>
      <c r="G98" s="231" t="s">
        <v>151</v>
      </c>
      <c r="H98" s="231">
        <f>SUM(H92:H97)</f>
        <v>0</v>
      </c>
      <c r="I98" s="231" t="s">
        <v>151</v>
      </c>
      <c r="J98" s="231" t="s">
        <v>151</v>
      </c>
      <c r="K98" s="231" t="s">
        <v>151</v>
      </c>
      <c r="L98" s="231" t="s">
        <v>151</v>
      </c>
      <c r="M98" s="231" t="s">
        <v>151</v>
      </c>
      <c r="N98" s="231" t="s">
        <v>151</v>
      </c>
      <c r="O98" s="231" t="s">
        <v>151</v>
      </c>
      <c r="P98" s="231" t="s">
        <v>151</v>
      </c>
      <c r="Q98" s="231" t="s">
        <v>151</v>
      </c>
      <c r="R98" s="231" t="s">
        <v>151</v>
      </c>
      <c r="S98" s="231" t="s">
        <v>151</v>
      </c>
      <c r="T98" s="231" t="s">
        <v>151</v>
      </c>
      <c r="U98" s="231" t="s">
        <v>151</v>
      </c>
      <c r="V98" s="231" t="s">
        <v>151</v>
      </c>
      <c r="W98" s="231">
        <f>SUM(B98:V98)</f>
        <v>0</v>
      </c>
    </row>
    <row r="99" spans="1:23" s="261" customFormat="1" ht="14.25">
      <c r="A99" s="233" t="s">
        <v>277</v>
      </c>
      <c r="B99" s="234">
        <v>55520.24</v>
      </c>
      <c r="C99" s="234" t="s">
        <v>151</v>
      </c>
      <c r="D99" s="234" t="s">
        <v>151</v>
      </c>
      <c r="E99" s="234" t="s">
        <v>151</v>
      </c>
      <c r="F99" s="234">
        <v>45990</v>
      </c>
      <c r="G99" s="234" t="s">
        <v>151</v>
      </c>
      <c r="H99" s="234">
        <v>113440</v>
      </c>
      <c r="I99" s="234" t="s">
        <v>151</v>
      </c>
      <c r="J99" s="234" t="s">
        <v>151</v>
      </c>
      <c r="K99" s="234" t="s">
        <v>151</v>
      </c>
      <c r="L99" s="234" t="s">
        <v>151</v>
      </c>
      <c r="M99" s="234" t="s">
        <v>151</v>
      </c>
      <c r="N99" s="234" t="s">
        <v>151</v>
      </c>
      <c r="O99" s="234" t="s">
        <v>151</v>
      </c>
      <c r="P99" s="234" t="s">
        <v>151</v>
      </c>
      <c r="Q99" s="234" t="s">
        <v>151</v>
      </c>
      <c r="R99" s="234" t="s">
        <v>151</v>
      </c>
      <c r="S99" s="234" t="s">
        <v>151</v>
      </c>
      <c r="T99" s="234" t="s">
        <v>151</v>
      </c>
      <c r="U99" s="234" t="s">
        <v>151</v>
      </c>
      <c r="V99" s="234" t="s">
        <v>151</v>
      </c>
      <c r="W99" s="234">
        <f>SUM(B99:V99)</f>
        <v>214950.24</v>
      </c>
    </row>
    <row r="100" spans="1:23" s="261" customFormat="1" ht="14.25">
      <c r="A100" s="226">
        <v>542000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</row>
    <row r="101" spans="1:23" s="261" customFormat="1" ht="14.25">
      <c r="A101" s="249">
        <v>420000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>
        <v>605000</v>
      </c>
      <c r="T101" s="227"/>
      <c r="U101" s="227"/>
      <c r="V101" s="227"/>
      <c r="W101" s="227">
        <f aca="true" t="shared" si="10" ref="W101:W108">SUM(B101:V101)</f>
        <v>605000</v>
      </c>
    </row>
    <row r="102" spans="1:23" s="261" customFormat="1" ht="14.25">
      <c r="A102" s="228">
        <v>420100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>
        <v>0</v>
      </c>
      <c r="W102" s="227">
        <f t="shared" si="10"/>
        <v>0</v>
      </c>
    </row>
    <row r="103" spans="1:23" s="261" customFormat="1" ht="14.25">
      <c r="A103" s="228">
        <v>420200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>
        <v>0</v>
      </c>
      <c r="W103" s="227">
        <f t="shared" si="10"/>
        <v>0</v>
      </c>
    </row>
    <row r="104" spans="1:23" s="261" customFormat="1" ht="14.25">
      <c r="A104" s="228">
        <v>420300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>
        <f t="shared" si="10"/>
        <v>0</v>
      </c>
    </row>
    <row r="105" spans="1:23" s="261" customFormat="1" ht="14.25">
      <c r="A105" s="228">
        <v>420700</v>
      </c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>
        <v>0</v>
      </c>
      <c r="W105" s="227">
        <f t="shared" si="10"/>
        <v>0</v>
      </c>
    </row>
    <row r="106" spans="1:23" s="261" customFormat="1" ht="14.25">
      <c r="A106" s="228">
        <v>420800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>
        <v>90000</v>
      </c>
      <c r="U106" s="227"/>
      <c r="V106" s="227"/>
      <c r="W106" s="227">
        <f t="shared" si="10"/>
        <v>90000</v>
      </c>
    </row>
    <row r="107" spans="1:23" s="261" customFormat="1" ht="14.25">
      <c r="A107" s="228">
        <v>420900</v>
      </c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>
        <v>2015000</v>
      </c>
      <c r="T107" s="227"/>
      <c r="U107" s="227"/>
      <c r="V107" s="227">
        <v>0</v>
      </c>
      <c r="W107" s="227">
        <f t="shared" si="10"/>
        <v>2015000</v>
      </c>
    </row>
    <row r="108" spans="1:23" s="261" customFormat="1" ht="14.25">
      <c r="A108" s="228">
        <v>421000</v>
      </c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>
        <f t="shared" si="10"/>
        <v>0</v>
      </c>
    </row>
    <row r="109" spans="1:23" s="261" customFormat="1" ht="14.25">
      <c r="A109" s="230" t="s">
        <v>276</v>
      </c>
      <c r="B109" s="231" t="s">
        <v>151</v>
      </c>
      <c r="C109" s="231" t="s">
        <v>151</v>
      </c>
      <c r="D109" s="231" t="s">
        <v>151</v>
      </c>
      <c r="E109" s="231" t="s">
        <v>151</v>
      </c>
      <c r="F109" s="231" t="s">
        <v>151</v>
      </c>
      <c r="G109" s="231" t="s">
        <v>151</v>
      </c>
      <c r="H109" s="231" t="s">
        <v>151</v>
      </c>
      <c r="I109" s="231" t="s">
        <v>151</v>
      </c>
      <c r="J109" s="231" t="s">
        <v>151</v>
      </c>
      <c r="K109" s="231" t="s">
        <v>151</v>
      </c>
      <c r="L109" s="231">
        <f>SUM(L101:L108)</f>
        <v>0</v>
      </c>
      <c r="M109" s="231" t="s">
        <v>151</v>
      </c>
      <c r="N109" s="231" t="s">
        <v>151</v>
      </c>
      <c r="O109" s="231" t="s">
        <v>151</v>
      </c>
      <c r="P109" s="231" t="s">
        <v>151</v>
      </c>
      <c r="Q109" s="231" t="s">
        <v>151</v>
      </c>
      <c r="R109" s="231" t="s">
        <v>151</v>
      </c>
      <c r="S109" s="231">
        <f>SUM(S101:S108)</f>
        <v>2620000</v>
      </c>
      <c r="T109" s="231">
        <f>SUM(T101:T108)</f>
        <v>90000</v>
      </c>
      <c r="U109" s="231" t="s">
        <v>151</v>
      </c>
      <c r="V109" s="231" t="s">
        <v>151</v>
      </c>
      <c r="W109" s="231">
        <f>SUM(B109:V109)</f>
        <v>2710000</v>
      </c>
    </row>
    <row r="110" spans="1:23" s="261" customFormat="1" ht="14.25">
      <c r="A110" s="233" t="s">
        <v>277</v>
      </c>
      <c r="B110" s="234" t="s">
        <v>151</v>
      </c>
      <c r="C110" s="234" t="s">
        <v>151</v>
      </c>
      <c r="D110" s="234" t="s">
        <v>151</v>
      </c>
      <c r="E110" s="234" t="s">
        <v>151</v>
      </c>
      <c r="F110" s="234" t="s">
        <v>151</v>
      </c>
      <c r="G110" s="234" t="s">
        <v>151</v>
      </c>
      <c r="H110" s="234" t="s">
        <v>151</v>
      </c>
      <c r="I110" s="234" t="s">
        <v>151</v>
      </c>
      <c r="J110" s="234" t="s">
        <v>151</v>
      </c>
      <c r="K110" s="234" t="s">
        <v>151</v>
      </c>
      <c r="L110" s="234">
        <v>122000</v>
      </c>
      <c r="M110" s="234" t="s">
        <v>151</v>
      </c>
      <c r="N110" s="234" t="s">
        <v>151</v>
      </c>
      <c r="O110" s="234" t="s">
        <v>151</v>
      </c>
      <c r="P110" s="234" t="s">
        <v>151</v>
      </c>
      <c r="Q110" s="234" t="s">
        <v>151</v>
      </c>
      <c r="R110" s="234" t="s">
        <v>151</v>
      </c>
      <c r="S110" s="267">
        <v>4470500</v>
      </c>
      <c r="T110" s="234">
        <v>90000</v>
      </c>
      <c r="U110" s="234">
        <v>600000</v>
      </c>
      <c r="V110" s="234" t="s">
        <v>151</v>
      </c>
      <c r="W110" s="234">
        <f>SUM(B110:V110)</f>
        <v>5282500</v>
      </c>
    </row>
    <row r="111" spans="1:23" s="261" customFormat="1" ht="14.25">
      <c r="A111" s="226">
        <v>551000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</row>
    <row r="112" spans="1:23" s="261" customFormat="1" ht="14.25">
      <c r="A112" s="239">
        <v>510200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</row>
    <row r="113" spans="1:23" s="261" customFormat="1" ht="14.25">
      <c r="A113" s="230" t="s">
        <v>276</v>
      </c>
      <c r="B113" s="231" t="s">
        <v>151</v>
      </c>
      <c r="C113" s="231" t="s">
        <v>151</v>
      </c>
      <c r="D113" s="231" t="s">
        <v>151</v>
      </c>
      <c r="E113" s="231" t="s">
        <v>151</v>
      </c>
      <c r="F113" s="231" t="s">
        <v>151</v>
      </c>
      <c r="G113" s="231" t="s">
        <v>151</v>
      </c>
      <c r="H113" s="231" t="s">
        <v>151</v>
      </c>
      <c r="I113" s="231" t="s">
        <v>151</v>
      </c>
      <c r="J113" s="231" t="s">
        <v>151</v>
      </c>
      <c r="K113" s="231" t="s">
        <v>151</v>
      </c>
      <c r="L113" s="231" t="s">
        <v>151</v>
      </c>
      <c r="M113" s="231" t="s">
        <v>151</v>
      </c>
      <c r="N113" s="231" t="s">
        <v>151</v>
      </c>
      <c r="O113" s="231" t="s">
        <v>151</v>
      </c>
      <c r="P113" s="231" t="s">
        <v>151</v>
      </c>
      <c r="Q113" s="231" t="s">
        <v>151</v>
      </c>
      <c r="R113" s="231" t="s">
        <v>151</v>
      </c>
      <c r="S113" s="231" t="s">
        <v>151</v>
      </c>
      <c r="T113" s="231" t="s">
        <v>151</v>
      </c>
      <c r="U113" s="231" t="s">
        <v>151</v>
      </c>
      <c r="V113" s="231" t="s">
        <v>151</v>
      </c>
      <c r="W113" s="231">
        <f>SUM(B113:V113)</f>
        <v>0</v>
      </c>
    </row>
    <row r="114" spans="1:23" s="261" customFormat="1" ht="14.25">
      <c r="A114" s="233" t="s">
        <v>277</v>
      </c>
      <c r="B114" s="234" t="s">
        <v>151</v>
      </c>
      <c r="C114" s="234" t="s">
        <v>151</v>
      </c>
      <c r="D114" s="234" t="s">
        <v>151</v>
      </c>
      <c r="E114" s="234" t="s">
        <v>151</v>
      </c>
      <c r="F114" s="234" t="s">
        <v>151</v>
      </c>
      <c r="G114" s="234" t="s">
        <v>151</v>
      </c>
      <c r="H114" s="234" t="s">
        <v>151</v>
      </c>
      <c r="I114" s="234" t="s">
        <v>151</v>
      </c>
      <c r="J114" s="234" t="s">
        <v>151</v>
      </c>
      <c r="K114" s="234" t="s">
        <v>151</v>
      </c>
      <c r="L114" s="234" t="s">
        <v>151</v>
      </c>
      <c r="M114" s="234" t="s">
        <v>151</v>
      </c>
      <c r="N114" s="234" t="s">
        <v>151</v>
      </c>
      <c r="O114" s="234" t="s">
        <v>151</v>
      </c>
      <c r="P114" s="234" t="s">
        <v>151</v>
      </c>
      <c r="Q114" s="234" t="s">
        <v>151</v>
      </c>
      <c r="R114" s="234" t="s">
        <v>151</v>
      </c>
      <c r="S114" s="234" t="s">
        <v>151</v>
      </c>
      <c r="T114" s="234" t="s">
        <v>151</v>
      </c>
      <c r="U114" s="234" t="s">
        <v>151</v>
      </c>
      <c r="V114" s="234" t="s">
        <v>151</v>
      </c>
      <c r="W114" s="234">
        <f>SUM(B114:V114)</f>
        <v>0</v>
      </c>
    </row>
    <row r="115" spans="1:23" s="261" customFormat="1" ht="14.25">
      <c r="A115" s="226">
        <v>561000</v>
      </c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</row>
    <row r="116" spans="1:23" s="261" customFormat="1" ht="14.25">
      <c r="A116" s="228">
        <v>610100</v>
      </c>
      <c r="B116" s="251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>
        <f>SUM(B116:V116)</f>
        <v>0</v>
      </c>
    </row>
    <row r="117" spans="1:23" s="261" customFormat="1" ht="14.25">
      <c r="A117" s="228">
        <v>610200</v>
      </c>
      <c r="B117" s="227">
        <v>40000</v>
      </c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>
        <f>SUM(B117:V117)</f>
        <v>40000</v>
      </c>
    </row>
    <row r="118" spans="1:23" s="261" customFormat="1" ht="14.25">
      <c r="A118" s="228">
        <v>610300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>
        <f>SUM(B118:V118)</f>
        <v>0</v>
      </c>
    </row>
    <row r="119" spans="1:23" s="261" customFormat="1" ht="14.25">
      <c r="A119" s="230" t="s">
        <v>276</v>
      </c>
      <c r="B119" s="232">
        <f>SUM(B116:B118)</f>
        <v>40000</v>
      </c>
      <c r="C119" s="232" t="s">
        <v>151</v>
      </c>
      <c r="D119" s="232" t="s">
        <v>151</v>
      </c>
      <c r="E119" s="232" t="s">
        <v>151</v>
      </c>
      <c r="F119" s="232" t="s">
        <v>151</v>
      </c>
      <c r="G119" s="232" t="s">
        <v>151</v>
      </c>
      <c r="H119" s="232" t="s">
        <v>151</v>
      </c>
      <c r="I119" s="232" t="s">
        <v>151</v>
      </c>
      <c r="J119" s="232" t="s">
        <v>151</v>
      </c>
      <c r="K119" s="232" t="s">
        <v>151</v>
      </c>
      <c r="L119" s="232" t="s">
        <v>151</v>
      </c>
      <c r="M119" s="232" t="s">
        <v>151</v>
      </c>
      <c r="N119" s="232" t="s">
        <v>151</v>
      </c>
      <c r="O119" s="232">
        <f>SUM(O116:O118)</f>
        <v>0</v>
      </c>
      <c r="P119" s="232" t="s">
        <v>151</v>
      </c>
      <c r="Q119" s="232" t="s">
        <v>151</v>
      </c>
      <c r="R119" s="232" t="s">
        <v>151</v>
      </c>
      <c r="S119" s="232" t="s">
        <v>151</v>
      </c>
      <c r="T119" s="232" t="s">
        <v>151</v>
      </c>
      <c r="U119" s="232" t="s">
        <v>151</v>
      </c>
      <c r="V119" s="232" t="s">
        <v>151</v>
      </c>
      <c r="W119" s="232">
        <f>SUM(B119:V119)</f>
        <v>40000</v>
      </c>
    </row>
    <row r="120" spans="1:23" s="261" customFormat="1" ht="14.25">
      <c r="A120" s="233" t="s">
        <v>277</v>
      </c>
      <c r="B120" s="235">
        <v>40000</v>
      </c>
      <c r="C120" s="235" t="s">
        <v>151</v>
      </c>
      <c r="D120" s="235" t="s">
        <v>151</v>
      </c>
      <c r="E120" s="235" t="s">
        <v>151</v>
      </c>
      <c r="F120" s="235" t="s">
        <v>151</v>
      </c>
      <c r="G120" s="235">
        <v>1137500</v>
      </c>
      <c r="H120" s="235" t="s">
        <v>151</v>
      </c>
      <c r="I120" s="235" t="s">
        <v>151</v>
      </c>
      <c r="J120" s="235" t="s">
        <v>151</v>
      </c>
      <c r="K120" s="235" t="s">
        <v>151</v>
      </c>
      <c r="L120" s="235" t="s">
        <v>151</v>
      </c>
      <c r="M120" s="235" t="s">
        <v>151</v>
      </c>
      <c r="N120" s="235" t="s">
        <v>151</v>
      </c>
      <c r="O120" s="235">
        <v>60000</v>
      </c>
      <c r="P120" s="235" t="s">
        <v>151</v>
      </c>
      <c r="Q120" s="235" t="s">
        <v>151</v>
      </c>
      <c r="R120" s="235" t="s">
        <v>151</v>
      </c>
      <c r="S120" s="235" t="s">
        <v>151</v>
      </c>
      <c r="T120" s="235" t="s">
        <v>151</v>
      </c>
      <c r="U120" s="235" t="s">
        <v>151</v>
      </c>
      <c r="V120" s="235" t="s">
        <v>151</v>
      </c>
      <c r="W120" s="235">
        <f>SUM(B120:V120)</f>
        <v>1237500</v>
      </c>
    </row>
    <row r="121" spans="1:23" s="261" customFormat="1" ht="14.25">
      <c r="A121" s="252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</row>
    <row r="122" spans="1:23" s="261" customFormat="1" ht="14.25">
      <c r="A122" s="230" t="s">
        <v>276</v>
      </c>
      <c r="B122" s="231">
        <f>SUM(B17,B29,B39,B52,B60,B79,B89,B98,B109,B113,B119)</f>
        <v>711291.11</v>
      </c>
      <c r="C122" s="231">
        <f>SUM(C17,C29,C39,C52,C60,C79,C89,C98,C109,C113,C119)</f>
        <v>130403</v>
      </c>
      <c r="D122" s="232">
        <f>SUM(D17,D29,D39,D52,D60,D79,D89,D98,D109,D113,D119)</f>
        <v>1800</v>
      </c>
      <c r="E122" s="254">
        <f>SUM(E17,E29,E39,E52,E60,E79,E89,E98,E109,E113,E119)</f>
        <v>91339</v>
      </c>
      <c r="F122" s="231">
        <f>SUM(F17,F29,F39,F52,F60,F79,F89,F98,F109,F113,F119)</f>
        <v>100285.8</v>
      </c>
      <c r="G122" s="232">
        <f>SUM(G17,G29,G39,G52,G60,G79,G98,G89,G109,G113,G119)</f>
        <v>124230</v>
      </c>
      <c r="H122" s="231">
        <f aca="true" t="shared" si="11" ref="H122:V122">SUM(H17,H29,H39,H52,H60,H79,H89,H98,H109,H113,H119)</f>
        <v>387340</v>
      </c>
      <c r="I122" s="231">
        <f t="shared" si="11"/>
        <v>89850</v>
      </c>
      <c r="J122" s="232">
        <f t="shared" si="11"/>
        <v>0</v>
      </c>
      <c r="K122" s="231">
        <f t="shared" si="11"/>
        <v>303734</v>
      </c>
      <c r="L122" s="232">
        <f t="shared" si="11"/>
        <v>0</v>
      </c>
      <c r="M122" s="232">
        <f t="shared" si="11"/>
        <v>0</v>
      </c>
      <c r="N122" s="232">
        <f t="shared" si="11"/>
        <v>0</v>
      </c>
      <c r="O122" s="232">
        <f t="shared" si="11"/>
        <v>0</v>
      </c>
      <c r="P122" s="232">
        <f t="shared" si="11"/>
        <v>0</v>
      </c>
      <c r="Q122" s="232">
        <f t="shared" si="11"/>
        <v>0</v>
      </c>
      <c r="R122" s="231">
        <f t="shared" si="11"/>
        <v>118483</v>
      </c>
      <c r="S122" s="232">
        <f t="shared" si="11"/>
        <v>2620000</v>
      </c>
      <c r="T122" s="231">
        <f t="shared" si="11"/>
        <v>117687.5</v>
      </c>
      <c r="U122" s="232">
        <f t="shared" si="11"/>
        <v>0</v>
      </c>
      <c r="V122" s="231">
        <f t="shared" si="11"/>
        <v>4500</v>
      </c>
      <c r="W122" s="231">
        <f>SUM(B122:V122)</f>
        <v>4800943.41</v>
      </c>
    </row>
    <row r="123" spans="1:23" s="261" customFormat="1" ht="15" thickBot="1">
      <c r="A123" s="255" t="s">
        <v>277</v>
      </c>
      <c r="B123" s="256">
        <v>4721102.23</v>
      </c>
      <c r="C123" s="256">
        <v>845197.18</v>
      </c>
      <c r="D123" s="257">
        <v>62940</v>
      </c>
      <c r="E123" s="257">
        <v>462027.81</v>
      </c>
      <c r="F123" s="256">
        <v>575416.38</v>
      </c>
      <c r="G123" s="257">
        <v>1896082.5</v>
      </c>
      <c r="H123" s="268">
        <v>1136759.25</v>
      </c>
      <c r="I123" s="256">
        <v>335234.5</v>
      </c>
      <c r="J123" s="269">
        <f>SUM(J18,J30,J40,J53,J61,J80,J90,J99,J110,J114,J120)</f>
        <v>0</v>
      </c>
      <c r="K123" s="256">
        <v>1439284</v>
      </c>
      <c r="L123" s="257">
        <v>201874</v>
      </c>
      <c r="M123" s="257">
        <f>SUM(M18,M30,M40,M53,M61,M80,M90,M99,M110,M114,M120)</f>
        <v>0</v>
      </c>
      <c r="N123" s="257">
        <v>107400</v>
      </c>
      <c r="O123" s="257">
        <v>82033</v>
      </c>
      <c r="P123" s="257">
        <f>SUM(P18,P30,P40,P53,P61,P80,P90,P99,P110,P114,P120)</f>
        <v>0</v>
      </c>
      <c r="Q123" s="257">
        <f>SUM(Q18,Q30,Q40,Q53,Q61,Q80,Q90,Q99,Q110,Q114,Q120)</f>
        <v>136043</v>
      </c>
      <c r="R123" s="256">
        <v>665971.75</v>
      </c>
      <c r="S123" s="270">
        <v>4470500</v>
      </c>
      <c r="T123" s="256">
        <v>413369.55</v>
      </c>
      <c r="U123" s="257">
        <f>SUM(U18,U30,U40,U53,U61,U80,U90,U99,U110,U114,U120)</f>
        <v>600000</v>
      </c>
      <c r="V123" s="256">
        <f>SUM(V18,V30,V40,V53,V61,V80,V90,V99,V110,V114,V120)</f>
        <v>524072</v>
      </c>
      <c r="W123" s="258">
        <f>SUM(B123:V123)</f>
        <v>18675307.150000002</v>
      </c>
    </row>
    <row r="124" ht="22.5" thickTop="1"/>
  </sheetData>
  <sheetProtection/>
  <mergeCells count="26">
    <mergeCell ref="R4:S4"/>
    <mergeCell ref="T4:U4"/>
    <mergeCell ref="A1:W1"/>
    <mergeCell ref="A2:W2"/>
    <mergeCell ref="A3:W3"/>
    <mergeCell ref="B4:C4"/>
    <mergeCell ref="D4:E4"/>
    <mergeCell ref="D41:E41"/>
    <mergeCell ref="F41:G41"/>
    <mergeCell ref="I41:J41"/>
    <mergeCell ref="K41:M41"/>
    <mergeCell ref="O41:Q41"/>
    <mergeCell ref="F4:G4"/>
    <mergeCell ref="I4:J4"/>
    <mergeCell ref="K4:M4"/>
    <mergeCell ref="O4:Q4"/>
    <mergeCell ref="R41:S41"/>
    <mergeCell ref="T41:U41"/>
    <mergeCell ref="B81:C81"/>
    <mergeCell ref="D81:E81"/>
    <mergeCell ref="F81:G81"/>
    <mergeCell ref="I81:J81"/>
    <mergeCell ref="K81:M81"/>
    <mergeCell ref="O81:Q81"/>
    <mergeCell ref="R81:S81"/>
    <mergeCell ref="B41:C41"/>
  </mergeCells>
  <printOptions/>
  <pageMargins left="0.12" right="0.51" top="0.73" bottom="0.19" header="0.16" footer="0.1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9"/>
  <sheetViews>
    <sheetView zoomScale="186" zoomScaleNormal="186" zoomScalePageLayoutView="0" workbookViewId="0" topLeftCell="A1">
      <selection activeCell="C19" sqref="C19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74" t="s">
        <v>71</v>
      </c>
      <c r="B1" s="274"/>
      <c r="C1" s="274"/>
      <c r="D1" s="274"/>
    </row>
    <row r="2" spans="1:4" s="27" customFormat="1" ht="19.5">
      <c r="A2" s="274" t="s">
        <v>80</v>
      </c>
      <c r="B2" s="274"/>
      <c r="C2" s="274"/>
      <c r="D2" s="274"/>
    </row>
    <row r="3" spans="1:4" s="27" customFormat="1" ht="19.5">
      <c r="A3" s="274" t="s">
        <v>290</v>
      </c>
      <c r="B3" s="274"/>
      <c r="C3" s="274"/>
      <c r="D3" s="274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77</v>
      </c>
      <c r="B6" s="33" t="s">
        <v>79</v>
      </c>
      <c r="C6" s="34">
        <v>7503289.92</v>
      </c>
      <c r="D6" s="34"/>
    </row>
    <row r="7" spans="1:4" s="27" customFormat="1" ht="19.5">
      <c r="A7" s="32" t="s">
        <v>74</v>
      </c>
      <c r="B7" s="33" t="s">
        <v>20</v>
      </c>
      <c r="C7" s="34">
        <v>1710412.34</v>
      </c>
      <c r="D7" s="34"/>
    </row>
    <row r="8" spans="1:4" s="27" customFormat="1" ht="19.5">
      <c r="A8" s="32" t="s">
        <v>119</v>
      </c>
      <c r="B8" s="33" t="s">
        <v>21</v>
      </c>
      <c r="C8" s="34">
        <v>16736626.49</v>
      </c>
      <c r="D8" s="34"/>
    </row>
    <row r="9" spans="1:4" s="27" customFormat="1" ht="19.5">
      <c r="A9" s="32" t="s">
        <v>72</v>
      </c>
      <c r="B9" s="33" t="s">
        <v>20</v>
      </c>
      <c r="C9" s="34">
        <v>38092834.79</v>
      </c>
      <c r="D9" s="34"/>
    </row>
    <row r="10" spans="1:4" s="27" customFormat="1" ht="19.5">
      <c r="A10" s="32" t="s">
        <v>73</v>
      </c>
      <c r="B10" s="33" t="s">
        <v>20</v>
      </c>
      <c r="C10" s="34">
        <v>610335.16</v>
      </c>
      <c r="D10" s="34"/>
    </row>
    <row r="11" spans="1:4" s="27" customFormat="1" ht="19.5">
      <c r="A11" s="32" t="s">
        <v>143</v>
      </c>
      <c r="B11" s="33" t="s">
        <v>198</v>
      </c>
      <c r="C11" s="34">
        <v>60000</v>
      </c>
      <c r="D11" s="34"/>
    </row>
    <row r="12" spans="1:4" s="27" customFormat="1" ht="19.5">
      <c r="A12" s="32" t="s">
        <v>144</v>
      </c>
      <c r="B12" s="33" t="s">
        <v>199</v>
      </c>
      <c r="C12" s="34">
        <v>42427.19</v>
      </c>
      <c r="D12" s="34"/>
    </row>
    <row r="13" spans="1:4" s="27" customFormat="1" ht="19.5">
      <c r="A13" s="32" t="s">
        <v>5</v>
      </c>
      <c r="B13" s="33" t="s">
        <v>69</v>
      </c>
      <c r="C13" s="35">
        <v>131728</v>
      </c>
      <c r="D13" s="34"/>
    </row>
    <row r="14" spans="1:4" s="27" customFormat="1" ht="19.5">
      <c r="A14" s="32" t="s">
        <v>136</v>
      </c>
      <c r="B14" s="33">
        <v>704</v>
      </c>
      <c r="C14" s="35">
        <v>152000</v>
      </c>
      <c r="D14" s="34"/>
    </row>
    <row r="15" spans="1:4" s="27" customFormat="1" ht="19.5">
      <c r="A15" s="32" t="s">
        <v>6</v>
      </c>
      <c r="B15" s="33">
        <v>510000</v>
      </c>
      <c r="C15" s="35">
        <v>524072</v>
      </c>
      <c r="D15" s="34"/>
    </row>
    <row r="16" spans="1:4" s="27" customFormat="1" ht="19.5">
      <c r="A16" s="32" t="s">
        <v>113</v>
      </c>
      <c r="B16" s="33">
        <v>521000</v>
      </c>
      <c r="C16" s="34">
        <v>2087181</v>
      </c>
      <c r="D16" s="34"/>
    </row>
    <row r="17" spans="1:4" s="27" customFormat="1" ht="19.5">
      <c r="A17" s="32" t="s">
        <v>114</v>
      </c>
      <c r="B17" s="33">
        <v>522000</v>
      </c>
      <c r="C17" s="34">
        <v>4884156</v>
      </c>
      <c r="D17" s="34"/>
    </row>
    <row r="18" spans="1:4" s="27" customFormat="1" ht="19.5">
      <c r="A18" s="32" t="s">
        <v>7</v>
      </c>
      <c r="B18" s="33">
        <v>531000</v>
      </c>
      <c r="C18" s="34">
        <v>655917.93</v>
      </c>
      <c r="D18" s="34"/>
    </row>
    <row r="19" spans="1:4" s="27" customFormat="1" ht="19.5">
      <c r="A19" s="32" t="s">
        <v>8</v>
      </c>
      <c r="B19" s="33">
        <v>532000</v>
      </c>
      <c r="C19" s="34">
        <v>2470801.44</v>
      </c>
      <c r="D19" s="34"/>
    </row>
    <row r="20" spans="1:4" s="27" customFormat="1" ht="19.5">
      <c r="A20" s="32" t="s">
        <v>9</v>
      </c>
      <c r="B20" s="33">
        <v>533000</v>
      </c>
      <c r="C20" s="34">
        <v>1133556.55</v>
      </c>
      <c r="D20" s="34"/>
    </row>
    <row r="21" spans="1:4" s="27" customFormat="1" ht="19.5">
      <c r="A21" s="32" t="s">
        <v>10</v>
      </c>
      <c r="B21" s="33">
        <v>534000</v>
      </c>
      <c r="C21" s="34">
        <v>184572.99</v>
      </c>
      <c r="D21" s="34"/>
    </row>
    <row r="22" spans="1:4" s="27" customFormat="1" ht="19.5">
      <c r="A22" s="32" t="s">
        <v>12</v>
      </c>
      <c r="B22" s="33">
        <v>541000</v>
      </c>
      <c r="C22" s="34">
        <v>214950.24</v>
      </c>
      <c r="D22" s="34"/>
    </row>
    <row r="23" spans="1:4" s="27" customFormat="1" ht="19.5">
      <c r="A23" s="32" t="s">
        <v>13</v>
      </c>
      <c r="B23" s="33">
        <v>542000</v>
      </c>
      <c r="C23" s="34">
        <v>5282500</v>
      </c>
      <c r="D23" s="34"/>
    </row>
    <row r="24" spans="1:4" s="27" customFormat="1" ht="19.5">
      <c r="A24" s="32" t="s">
        <v>11</v>
      </c>
      <c r="B24" s="33">
        <v>560000</v>
      </c>
      <c r="C24" s="34">
        <v>1237500</v>
      </c>
      <c r="D24" s="34"/>
    </row>
    <row r="25" spans="1:4" s="27" customFormat="1" ht="19.5">
      <c r="A25" s="32" t="s">
        <v>122</v>
      </c>
      <c r="B25" s="33">
        <v>821</v>
      </c>
      <c r="C25" s="34"/>
      <c r="D25" s="34">
        <v>41301933.45</v>
      </c>
    </row>
    <row r="26" spans="1:4" s="27" customFormat="1" ht="19.5">
      <c r="A26" s="32" t="s">
        <v>14</v>
      </c>
      <c r="B26" s="33">
        <v>700</v>
      </c>
      <c r="C26" s="34"/>
      <c r="D26" s="34">
        <v>18628675.11</v>
      </c>
    </row>
    <row r="27" spans="1:4" s="27" customFormat="1" ht="19.5">
      <c r="A27" s="32" t="s">
        <v>70</v>
      </c>
      <c r="B27" s="33"/>
      <c r="C27" s="34"/>
      <c r="D27" s="34">
        <v>18202881.81</v>
      </c>
    </row>
    <row r="28" spans="1:4" s="27" customFormat="1" ht="19.5">
      <c r="A28" s="32" t="s">
        <v>123</v>
      </c>
      <c r="B28" s="33">
        <v>900</v>
      </c>
      <c r="C28" s="34"/>
      <c r="D28" s="34">
        <v>2050534.67</v>
      </c>
    </row>
    <row r="29" spans="1:4" s="27" customFormat="1" ht="19.5">
      <c r="A29" s="32" t="s">
        <v>124</v>
      </c>
      <c r="B29" s="33"/>
      <c r="C29" s="34"/>
      <c r="D29" s="34">
        <v>448892</v>
      </c>
    </row>
    <row r="30" spans="1:4" s="27" customFormat="1" ht="19.5">
      <c r="A30" s="32" t="s">
        <v>125</v>
      </c>
      <c r="B30" s="33">
        <v>600</v>
      </c>
      <c r="C30" s="34"/>
      <c r="D30" s="34">
        <v>102925</v>
      </c>
    </row>
    <row r="31" spans="1:4" s="27" customFormat="1" ht="19.5">
      <c r="A31" s="32" t="s">
        <v>129</v>
      </c>
      <c r="B31" s="33"/>
      <c r="C31" s="34"/>
      <c r="D31" s="34">
        <v>2979020</v>
      </c>
    </row>
    <row r="32" spans="1:4" s="27" customFormat="1" ht="19.5">
      <c r="A32" s="110"/>
      <c r="B32" s="109"/>
      <c r="C32" s="34"/>
      <c r="D32" s="34"/>
    </row>
    <row r="33" spans="1:4" s="27" customFormat="1" ht="20.25" thickBot="1">
      <c r="A33" s="36" t="s">
        <v>18</v>
      </c>
      <c r="B33" s="37"/>
      <c r="C33" s="38">
        <f>SUM(C5:C31)</f>
        <v>83714862.03999998</v>
      </c>
      <c r="D33" s="38">
        <f>SUM(D5:D32)</f>
        <v>83714862.04</v>
      </c>
    </row>
    <row r="34" spans="1:4" s="27" customFormat="1" ht="20.25" thickTop="1">
      <c r="A34" s="39"/>
      <c r="B34" s="39"/>
      <c r="C34" s="40"/>
      <c r="D34" s="40"/>
    </row>
    <row r="35" spans="1:4" s="27" customFormat="1" ht="19.5">
      <c r="A35" s="39"/>
      <c r="B35" s="39"/>
      <c r="C35" s="40"/>
      <c r="D35" s="40"/>
    </row>
    <row r="36" spans="1:4" s="27" customFormat="1" ht="19.5">
      <c r="A36" s="39"/>
      <c r="B36" s="39"/>
      <c r="C36" s="40"/>
      <c r="D36" s="40"/>
    </row>
    <row r="37" spans="1:4" s="27" customFormat="1" ht="15.75" customHeight="1">
      <c r="A37" s="39"/>
      <c r="B37" s="39"/>
      <c r="C37" s="40"/>
      <c r="D37" s="40"/>
    </row>
    <row r="38" spans="1:6" s="27" customFormat="1" ht="21">
      <c r="A38" s="272" t="s">
        <v>292</v>
      </c>
      <c r="B38" s="272"/>
      <c r="C38" s="272"/>
      <c r="D38" s="272"/>
      <c r="E38" s="48"/>
      <c r="F38" s="48"/>
    </row>
    <row r="39" spans="1:6" s="27" customFormat="1" ht="21">
      <c r="A39" s="272" t="s">
        <v>291</v>
      </c>
      <c r="B39" s="272"/>
      <c r="C39" s="272"/>
      <c r="D39" s="272"/>
      <c r="E39" s="48"/>
      <c r="F39" s="48"/>
    </row>
    <row r="40" spans="1:6" s="27" customFormat="1" ht="21">
      <c r="A40" s="273" t="s">
        <v>132</v>
      </c>
      <c r="B40" s="273"/>
      <c r="C40" s="273"/>
      <c r="D40" s="273"/>
      <c r="E40" s="48"/>
      <c r="F40" s="48"/>
    </row>
    <row r="41" spans="1:4" s="27" customFormat="1" ht="19.5">
      <c r="A41" s="41"/>
      <c r="B41" s="41"/>
      <c r="C41" s="41"/>
      <c r="D41" s="41"/>
    </row>
    <row r="42" spans="1:4" s="27" customFormat="1" ht="19.5">
      <c r="A42" s="41"/>
      <c r="B42" s="41"/>
      <c r="C42" s="41"/>
      <c r="D42" s="41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" customFormat="1" ht="24">
      <c r="A102" s="3"/>
      <c r="B102" s="3"/>
      <c r="C102" s="3"/>
      <c r="D102" s="3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19" customFormat="1" ht="23.25">
      <c r="A123" s="3"/>
      <c r="B123" s="3"/>
      <c r="C123" s="3"/>
      <c r="D123" s="3"/>
    </row>
    <row r="124" spans="1:4" s="19" customFormat="1" ht="23.25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2" customFormat="1" ht="24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1"/>
      <c r="B236" s="1"/>
      <c r="C236" s="1"/>
      <c r="D236" s="1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</sheetData>
  <sheetProtection/>
  <mergeCells count="6">
    <mergeCell ref="A1:D1"/>
    <mergeCell ref="A2:D2"/>
    <mergeCell ref="A3:D3"/>
    <mergeCell ref="A38:D38"/>
    <mergeCell ref="A39:D39"/>
    <mergeCell ref="A40:D40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3"/>
  <sheetViews>
    <sheetView zoomScale="150" zoomScaleNormal="150" zoomScalePageLayoutView="0" workbookViewId="0" topLeftCell="A1">
      <selection activeCell="E31" sqref="E31"/>
    </sheetView>
  </sheetViews>
  <sheetFormatPr defaultColWidth="9.140625" defaultRowHeight="21.75"/>
  <cols>
    <col min="1" max="1" width="49.421875" style="19" customWidth="1"/>
    <col min="2" max="2" width="9.28125" style="156" customWidth="1"/>
    <col min="3" max="4" width="14.8515625" style="107" customWidth="1"/>
    <col min="5" max="5" width="14.8515625" style="19" customWidth="1"/>
    <col min="6" max="6" width="3.00390625" style="45" hidden="1" customWidth="1"/>
  </cols>
  <sheetData>
    <row r="1" spans="1:6" s="42" customFormat="1" ht="21">
      <c r="A1" s="273" t="s">
        <v>185</v>
      </c>
      <c r="B1" s="273"/>
      <c r="C1" s="273"/>
      <c r="D1" s="273"/>
      <c r="E1" s="273"/>
      <c r="F1" s="48"/>
    </row>
    <row r="2" spans="1:6" s="42" customFormat="1" ht="21">
      <c r="A2" s="282" t="s">
        <v>95</v>
      </c>
      <c r="B2" s="282"/>
      <c r="C2" s="282"/>
      <c r="D2" s="282"/>
      <c r="E2" s="282"/>
      <c r="F2" s="48"/>
    </row>
    <row r="3" spans="1:6" s="42" customFormat="1" ht="21">
      <c r="A3" s="283" t="s">
        <v>283</v>
      </c>
      <c r="B3" s="283"/>
      <c r="C3" s="283"/>
      <c r="D3" s="283"/>
      <c r="E3" s="283"/>
      <c r="F3" s="143"/>
    </row>
    <row r="4" spans="1:6" s="43" customFormat="1" ht="21">
      <c r="A4" s="284" t="s">
        <v>120</v>
      </c>
      <c r="B4" s="284" t="s">
        <v>1</v>
      </c>
      <c r="C4" s="280" t="s">
        <v>27</v>
      </c>
      <c r="D4" s="280" t="s">
        <v>117</v>
      </c>
      <c r="E4" s="280" t="s">
        <v>116</v>
      </c>
      <c r="F4" s="144"/>
    </row>
    <row r="5" spans="1:6" s="43" customFormat="1" ht="21">
      <c r="A5" s="285"/>
      <c r="B5" s="285"/>
      <c r="C5" s="281"/>
      <c r="D5" s="281"/>
      <c r="E5" s="281"/>
      <c r="F5" s="144"/>
    </row>
    <row r="6" spans="1:6" s="42" customFormat="1" ht="21">
      <c r="A6" s="145" t="s">
        <v>96</v>
      </c>
      <c r="B6" s="24"/>
      <c r="C6" s="146"/>
      <c r="D6" s="146"/>
      <c r="E6" s="146"/>
      <c r="F6" s="147"/>
    </row>
    <row r="7" spans="1:6" s="42" customFormat="1" ht="21">
      <c r="A7" s="128" t="s">
        <v>97</v>
      </c>
      <c r="B7" s="165">
        <v>411000</v>
      </c>
      <c r="C7" s="118"/>
      <c r="D7" s="118"/>
      <c r="E7" s="118"/>
      <c r="F7" s="147"/>
    </row>
    <row r="8" spans="1:6" s="42" customFormat="1" ht="21">
      <c r="A8" s="121" t="s">
        <v>98</v>
      </c>
      <c r="B8" s="24">
        <v>411001</v>
      </c>
      <c r="C8" s="118">
        <v>1700000</v>
      </c>
      <c r="D8" s="118">
        <v>73453</v>
      </c>
      <c r="E8" s="118">
        <v>1968236.13</v>
      </c>
      <c r="F8" s="147"/>
    </row>
    <row r="9" spans="1:6" s="42" customFormat="1" ht="21">
      <c r="A9" s="121" t="s">
        <v>99</v>
      </c>
      <c r="B9" s="24">
        <v>411002</v>
      </c>
      <c r="C9" s="118">
        <v>280000</v>
      </c>
      <c r="D9" s="99">
        <v>67764.6</v>
      </c>
      <c r="E9" s="118">
        <v>179766.26</v>
      </c>
      <c r="F9" s="147"/>
    </row>
    <row r="10" spans="1:6" s="42" customFormat="1" ht="21">
      <c r="A10" s="121" t="s">
        <v>100</v>
      </c>
      <c r="B10" s="24">
        <v>411003</v>
      </c>
      <c r="C10" s="118">
        <v>300000</v>
      </c>
      <c r="D10" s="118">
        <v>261899</v>
      </c>
      <c r="E10" s="118">
        <v>890840.2</v>
      </c>
      <c r="F10" s="147"/>
    </row>
    <row r="11" spans="1:6" s="42" customFormat="1" ht="21">
      <c r="A11" s="121" t="s">
        <v>176</v>
      </c>
      <c r="B11" s="24">
        <v>411005</v>
      </c>
      <c r="C11" s="118">
        <v>100000</v>
      </c>
      <c r="D11" s="118">
        <v>0</v>
      </c>
      <c r="E11" s="118">
        <v>100000</v>
      </c>
      <c r="F11" s="147"/>
    </row>
    <row r="12" spans="1:6" s="43" customFormat="1" ht="21">
      <c r="A12" s="148" t="s">
        <v>18</v>
      </c>
      <c r="B12" s="50"/>
      <c r="C12" s="126">
        <f>SUM(C8:C11)</f>
        <v>2380000</v>
      </c>
      <c r="D12" s="126">
        <f>SUM(D8:D11)</f>
        <v>403116.6</v>
      </c>
      <c r="E12" s="126">
        <f>SUM(E8:E11)</f>
        <v>3138842.59</v>
      </c>
      <c r="F12" s="144"/>
    </row>
    <row r="13" spans="1:6" s="43" customFormat="1" ht="21">
      <c r="A13" s="128" t="s">
        <v>118</v>
      </c>
      <c r="B13" s="50">
        <v>412000</v>
      </c>
      <c r="C13" s="119"/>
      <c r="D13" s="119"/>
      <c r="E13" s="119"/>
      <c r="F13" s="149"/>
    </row>
    <row r="14" spans="1:6" s="42" customFormat="1" ht="21">
      <c r="A14" s="121" t="s">
        <v>101</v>
      </c>
      <c r="B14" s="24">
        <v>412107</v>
      </c>
      <c r="C14" s="118">
        <v>550000</v>
      </c>
      <c r="D14" s="118">
        <v>47235</v>
      </c>
      <c r="E14" s="118">
        <v>463505</v>
      </c>
      <c r="F14" s="147"/>
    </row>
    <row r="15" spans="1:6" s="42" customFormat="1" ht="21">
      <c r="A15" s="121" t="s">
        <v>177</v>
      </c>
      <c r="B15" s="24">
        <v>412128</v>
      </c>
      <c r="C15" s="118">
        <v>5000</v>
      </c>
      <c r="D15" s="118">
        <v>270</v>
      </c>
      <c r="E15" s="118">
        <v>1850</v>
      </c>
      <c r="F15" s="147"/>
    </row>
    <row r="16" spans="1:6" s="42" customFormat="1" ht="21">
      <c r="A16" s="121" t="s">
        <v>178</v>
      </c>
      <c r="B16" s="24">
        <v>412199</v>
      </c>
      <c r="C16" s="118">
        <v>30000</v>
      </c>
      <c r="D16" s="118">
        <v>0</v>
      </c>
      <c r="E16" s="118">
        <v>8756.8</v>
      </c>
      <c r="F16" s="147"/>
    </row>
    <row r="17" spans="1:6" s="42" customFormat="1" ht="21">
      <c r="A17" s="121" t="s">
        <v>179</v>
      </c>
      <c r="B17" s="24">
        <v>412210</v>
      </c>
      <c r="C17" s="118">
        <v>10000</v>
      </c>
      <c r="D17" s="118">
        <v>0</v>
      </c>
      <c r="E17" s="118">
        <v>4400</v>
      </c>
      <c r="F17" s="147"/>
    </row>
    <row r="18" spans="1:6" s="42" customFormat="1" ht="21">
      <c r="A18" s="121" t="s">
        <v>187</v>
      </c>
      <c r="B18" s="24">
        <v>412302</v>
      </c>
      <c r="C18" s="118">
        <v>5000</v>
      </c>
      <c r="D18" s="118">
        <v>0</v>
      </c>
      <c r="E18" s="118">
        <v>0</v>
      </c>
      <c r="F18" s="147"/>
    </row>
    <row r="19" spans="1:6" s="42" customFormat="1" ht="21">
      <c r="A19" s="121" t="s">
        <v>180</v>
      </c>
      <c r="B19" s="24">
        <v>412303</v>
      </c>
      <c r="C19" s="118">
        <v>5000</v>
      </c>
      <c r="D19" s="118">
        <v>900</v>
      </c>
      <c r="E19" s="118">
        <v>15600</v>
      </c>
      <c r="F19" s="147"/>
    </row>
    <row r="20" spans="1:6" s="42" customFormat="1" ht="21">
      <c r="A20" s="121" t="s">
        <v>181</v>
      </c>
      <c r="B20" s="24">
        <v>412304</v>
      </c>
      <c r="C20" s="118">
        <v>5000</v>
      </c>
      <c r="D20" s="118">
        <v>600</v>
      </c>
      <c r="E20" s="118">
        <v>6300</v>
      </c>
      <c r="F20" s="147"/>
    </row>
    <row r="21" spans="1:6" s="42" customFormat="1" ht="21">
      <c r="A21" s="121" t="s">
        <v>182</v>
      </c>
      <c r="B21" s="24">
        <v>412306</v>
      </c>
      <c r="C21" s="118">
        <v>5000</v>
      </c>
      <c r="D21" s="118">
        <v>0</v>
      </c>
      <c r="E21" s="118">
        <v>0</v>
      </c>
      <c r="F21" s="147"/>
    </row>
    <row r="22" spans="1:6" s="42" customFormat="1" ht="21">
      <c r="A22" s="121" t="s">
        <v>183</v>
      </c>
      <c r="B22" s="24">
        <v>412307</v>
      </c>
      <c r="C22" s="118">
        <v>10000</v>
      </c>
      <c r="D22" s="118">
        <v>0</v>
      </c>
      <c r="E22" s="118">
        <v>3336</v>
      </c>
      <c r="F22" s="147"/>
    </row>
    <row r="23" spans="1:6" s="43" customFormat="1" ht="21">
      <c r="A23" s="148" t="s">
        <v>18</v>
      </c>
      <c r="B23" s="50"/>
      <c r="C23" s="126">
        <f>SUM(C14:C22)</f>
        <v>625000</v>
      </c>
      <c r="D23" s="126">
        <f>SUM(D14:D22)</f>
        <v>49005</v>
      </c>
      <c r="E23" s="126">
        <f>SUM(E14:E22)</f>
        <v>503747.8</v>
      </c>
      <c r="F23" s="144"/>
    </row>
    <row r="24" spans="1:6" s="43" customFormat="1" ht="21">
      <c r="A24" s="128" t="s">
        <v>102</v>
      </c>
      <c r="B24" s="50">
        <v>413000</v>
      </c>
      <c r="C24" s="119"/>
      <c r="D24" s="119"/>
      <c r="E24" s="119"/>
      <c r="F24" s="149"/>
    </row>
    <row r="25" spans="1:6" s="42" customFormat="1" ht="21">
      <c r="A25" s="121" t="s">
        <v>103</v>
      </c>
      <c r="B25" s="24">
        <v>413003</v>
      </c>
      <c r="C25" s="118">
        <v>350000</v>
      </c>
      <c r="D25" s="118">
        <v>85377.82</v>
      </c>
      <c r="E25" s="118">
        <v>277366.52</v>
      </c>
      <c r="F25" s="147"/>
    </row>
    <row r="26" spans="1:6" s="42" customFormat="1" ht="21">
      <c r="A26" s="121" t="s">
        <v>184</v>
      </c>
      <c r="B26" s="24">
        <v>413999</v>
      </c>
      <c r="C26" s="118">
        <v>0</v>
      </c>
      <c r="D26" s="118">
        <v>0</v>
      </c>
      <c r="E26" s="118">
        <v>3880</v>
      </c>
      <c r="F26" s="147"/>
    </row>
    <row r="27" spans="1:6" s="42" customFormat="1" ht="21">
      <c r="A27" s="148" t="s">
        <v>18</v>
      </c>
      <c r="B27" s="50"/>
      <c r="C27" s="126">
        <f>SUM(C25:C26)</f>
        <v>350000</v>
      </c>
      <c r="D27" s="126">
        <f>SUM(D25:D26)</f>
        <v>85377.82</v>
      </c>
      <c r="E27" s="126">
        <f>SUM(E25:E26)</f>
        <v>281246.52</v>
      </c>
      <c r="F27" s="150"/>
    </row>
    <row r="28" spans="1:6" s="43" customFormat="1" ht="21">
      <c r="A28" s="128" t="s">
        <v>104</v>
      </c>
      <c r="B28" s="50">
        <v>415000</v>
      </c>
      <c r="C28" s="119"/>
      <c r="D28" s="119"/>
      <c r="E28" s="119"/>
      <c r="F28" s="149"/>
    </row>
    <row r="29" spans="1:6" s="42" customFormat="1" ht="21">
      <c r="A29" s="121" t="s">
        <v>105</v>
      </c>
      <c r="B29" s="24">
        <v>415004</v>
      </c>
      <c r="C29" s="118">
        <v>30000</v>
      </c>
      <c r="D29" s="118">
        <v>0</v>
      </c>
      <c r="E29" s="118">
        <v>38600</v>
      </c>
      <c r="F29" s="147"/>
    </row>
    <row r="30" spans="1:6" s="42" customFormat="1" ht="21">
      <c r="A30" s="121" t="s">
        <v>115</v>
      </c>
      <c r="B30" s="24">
        <v>415999</v>
      </c>
      <c r="C30" s="118">
        <v>0</v>
      </c>
      <c r="D30" s="118">
        <v>7100</v>
      </c>
      <c r="E30" s="118">
        <v>20489</v>
      </c>
      <c r="F30" s="147"/>
    </row>
    <row r="31" spans="1:6" s="42" customFormat="1" ht="21">
      <c r="A31" s="148" t="s">
        <v>18</v>
      </c>
      <c r="B31" s="50"/>
      <c r="C31" s="158">
        <f>SUM(C29:C30)</f>
        <v>30000</v>
      </c>
      <c r="D31" s="158">
        <f>SUM(D29:D30)</f>
        <v>7100</v>
      </c>
      <c r="E31" s="158">
        <f>SUM(E29:E30)</f>
        <v>59089</v>
      </c>
      <c r="F31" s="150"/>
    </row>
    <row r="32" spans="1:6" s="164" customFormat="1" ht="21">
      <c r="A32" s="276" t="s">
        <v>46</v>
      </c>
      <c r="B32" s="277"/>
      <c r="C32" s="160">
        <f>C12+C23+C27+C31</f>
        <v>3385000</v>
      </c>
      <c r="D32" s="160">
        <f>D12+D23+D27+D31</f>
        <v>544599.4199999999</v>
      </c>
      <c r="E32" s="160">
        <f>E12+E23+E27+E31</f>
        <v>3982925.9099999997</v>
      </c>
      <c r="F32" s="163"/>
    </row>
    <row r="33" spans="1:6" s="157" customFormat="1" ht="21">
      <c r="A33" s="154"/>
      <c r="B33" s="155"/>
      <c r="C33" s="59"/>
      <c r="D33" s="59"/>
      <c r="E33" s="59"/>
      <c r="F33" s="152"/>
    </row>
    <row r="34" spans="1:6" s="157" customFormat="1" ht="21">
      <c r="A34" s="154"/>
      <c r="B34" s="155"/>
      <c r="C34" s="59"/>
      <c r="D34" s="59"/>
      <c r="E34" s="59"/>
      <c r="F34" s="152"/>
    </row>
    <row r="35" spans="1:6" s="157" customFormat="1" ht="21">
      <c r="A35" s="154"/>
      <c r="B35" s="155"/>
      <c r="C35" s="59"/>
      <c r="D35" s="59"/>
      <c r="E35" s="59"/>
      <c r="F35" s="152"/>
    </row>
    <row r="36" spans="1:6" s="157" customFormat="1" ht="21">
      <c r="A36" s="278" t="s">
        <v>285</v>
      </c>
      <c r="B36" s="278"/>
      <c r="C36" s="278"/>
      <c r="D36" s="278"/>
      <c r="E36" s="278"/>
      <c r="F36" s="278"/>
    </row>
    <row r="37" spans="1:6" s="157" customFormat="1" ht="21">
      <c r="A37" s="279" t="s">
        <v>284</v>
      </c>
      <c r="B37" s="279"/>
      <c r="C37" s="279"/>
      <c r="D37" s="279"/>
      <c r="E37" s="279"/>
      <c r="F37" s="279"/>
    </row>
    <row r="38" spans="1:6" s="157" customFormat="1" ht="21">
      <c r="A38" s="273" t="s">
        <v>132</v>
      </c>
      <c r="B38" s="273"/>
      <c r="C38" s="273"/>
      <c r="D38" s="273"/>
      <c r="E38" s="273"/>
      <c r="F38" s="273"/>
    </row>
    <row r="39" spans="1:6" s="157" customFormat="1" ht="21">
      <c r="A39" s="273"/>
      <c r="B39" s="273"/>
      <c r="C39" s="273"/>
      <c r="D39" s="273"/>
      <c r="E39" s="273"/>
      <c r="F39" s="273"/>
    </row>
    <row r="40" spans="1:6" s="157" customFormat="1" ht="21">
      <c r="A40" s="273" t="s">
        <v>186</v>
      </c>
      <c r="B40" s="273"/>
      <c r="C40" s="273"/>
      <c r="D40" s="273"/>
      <c r="E40" s="273"/>
      <c r="F40" s="152"/>
    </row>
    <row r="41" spans="1:6" s="157" customFormat="1" ht="21">
      <c r="A41" s="282" t="s">
        <v>95</v>
      </c>
      <c r="B41" s="282"/>
      <c r="C41" s="282"/>
      <c r="D41" s="282"/>
      <c r="E41" s="282"/>
      <c r="F41" s="152"/>
    </row>
    <row r="42" spans="1:6" s="157" customFormat="1" ht="21">
      <c r="A42" s="283" t="s">
        <v>286</v>
      </c>
      <c r="B42" s="283"/>
      <c r="C42" s="283"/>
      <c r="D42" s="283"/>
      <c r="E42" s="283"/>
      <c r="F42" s="152"/>
    </row>
    <row r="43" spans="1:6" s="157" customFormat="1" ht="21">
      <c r="A43" s="284" t="s">
        <v>120</v>
      </c>
      <c r="B43" s="284" t="s">
        <v>1</v>
      </c>
      <c r="C43" s="280" t="s">
        <v>27</v>
      </c>
      <c r="D43" s="280" t="s">
        <v>117</v>
      </c>
      <c r="E43" s="280" t="s">
        <v>116</v>
      </c>
      <c r="F43" s="152"/>
    </row>
    <row r="44" spans="1:6" s="157" customFormat="1" ht="21">
      <c r="A44" s="285"/>
      <c r="B44" s="285"/>
      <c r="C44" s="281"/>
      <c r="D44" s="281"/>
      <c r="E44" s="281"/>
      <c r="F44" s="152"/>
    </row>
    <row r="45" spans="1:6" s="162" customFormat="1" ht="21">
      <c r="A45" s="275" t="s">
        <v>31</v>
      </c>
      <c r="B45" s="275"/>
      <c r="C45" s="160">
        <f>C32</f>
        <v>3385000</v>
      </c>
      <c r="D45" s="160">
        <f>D32</f>
        <v>544599.4199999999</v>
      </c>
      <c r="E45" s="160">
        <f>E32</f>
        <v>3982925.9099999997</v>
      </c>
      <c r="F45" s="161"/>
    </row>
    <row r="46" spans="1:6" s="43" customFormat="1" ht="21">
      <c r="A46" s="128" t="s">
        <v>106</v>
      </c>
      <c r="B46" s="50"/>
      <c r="C46" s="119"/>
      <c r="D46" s="119"/>
      <c r="E46" s="119"/>
      <c r="F46" s="149"/>
    </row>
    <row r="47" spans="1:6" s="43" customFormat="1" ht="21">
      <c r="A47" s="128" t="s">
        <v>107</v>
      </c>
      <c r="B47" s="50">
        <v>421000</v>
      </c>
      <c r="C47" s="119"/>
      <c r="D47" s="119"/>
      <c r="E47" s="119"/>
      <c r="F47" s="149"/>
    </row>
    <row r="48" spans="1:6" s="42" customFormat="1" ht="21">
      <c r="A48" s="121" t="s">
        <v>189</v>
      </c>
      <c r="B48" s="24">
        <v>421002</v>
      </c>
      <c r="C48" s="118">
        <v>5400000</v>
      </c>
      <c r="D48" s="118">
        <v>0</v>
      </c>
      <c r="E48" s="118">
        <v>2031719.53</v>
      </c>
      <c r="F48" s="147"/>
    </row>
    <row r="49" spans="1:6" s="42" customFormat="1" ht="21">
      <c r="A49" s="121" t="s">
        <v>188</v>
      </c>
      <c r="B49" s="24">
        <v>421004</v>
      </c>
      <c r="C49" s="118">
        <v>3700000</v>
      </c>
      <c r="D49" s="118">
        <v>0</v>
      </c>
      <c r="E49" s="118">
        <v>2645293.07</v>
      </c>
      <c r="F49" s="147"/>
    </row>
    <row r="50" spans="1:6" s="42" customFormat="1" ht="21">
      <c r="A50" s="121" t="s">
        <v>190</v>
      </c>
      <c r="B50" s="24">
        <v>421005</v>
      </c>
      <c r="C50" s="118">
        <v>440000</v>
      </c>
      <c r="D50" s="118">
        <v>64296.39</v>
      </c>
      <c r="E50" s="118">
        <v>402948.13</v>
      </c>
      <c r="F50" s="147"/>
    </row>
    <row r="51" spans="1:6" s="42" customFormat="1" ht="21">
      <c r="A51" s="121" t="s">
        <v>191</v>
      </c>
      <c r="B51" s="24">
        <v>421006</v>
      </c>
      <c r="C51" s="118">
        <v>1500000</v>
      </c>
      <c r="D51" s="118">
        <v>0</v>
      </c>
      <c r="E51" s="118">
        <v>967965.02</v>
      </c>
      <c r="F51" s="147"/>
    </row>
    <row r="52" spans="1:6" s="42" customFormat="1" ht="21">
      <c r="A52" s="121" t="s">
        <v>192</v>
      </c>
      <c r="B52" s="24">
        <v>421007</v>
      </c>
      <c r="C52" s="118">
        <v>3000000</v>
      </c>
      <c r="D52" s="118">
        <v>0</v>
      </c>
      <c r="E52" s="118">
        <v>2197378.41</v>
      </c>
      <c r="F52" s="147"/>
    </row>
    <row r="53" spans="1:6" s="42" customFormat="1" ht="21">
      <c r="A53" s="121" t="s">
        <v>193</v>
      </c>
      <c r="B53" s="24">
        <v>421012</v>
      </c>
      <c r="C53" s="118">
        <v>50000</v>
      </c>
      <c r="D53" s="118">
        <v>25617.5</v>
      </c>
      <c r="E53" s="118">
        <v>42420.48</v>
      </c>
      <c r="F53" s="147"/>
    </row>
    <row r="54" spans="1:6" s="42" customFormat="1" ht="21">
      <c r="A54" s="121" t="s">
        <v>194</v>
      </c>
      <c r="B54" s="24">
        <v>421013</v>
      </c>
      <c r="C54" s="118">
        <v>90000</v>
      </c>
      <c r="D54" s="118">
        <v>0</v>
      </c>
      <c r="E54" s="118">
        <v>77246.9</v>
      </c>
      <c r="F54" s="147"/>
    </row>
    <row r="55" spans="1:6" s="42" customFormat="1" ht="21">
      <c r="A55" s="121" t="s">
        <v>195</v>
      </c>
      <c r="B55" s="24">
        <v>421015</v>
      </c>
      <c r="C55" s="118">
        <v>18000000</v>
      </c>
      <c r="D55" s="118">
        <v>2934895</v>
      </c>
      <c r="E55" s="118">
        <v>18067549</v>
      </c>
      <c r="F55" s="147"/>
    </row>
    <row r="56" spans="1:6" s="42" customFormat="1" ht="21">
      <c r="A56" s="151" t="s">
        <v>196</v>
      </c>
      <c r="B56" s="24">
        <v>421014</v>
      </c>
      <c r="C56" s="118">
        <v>3070</v>
      </c>
      <c r="D56" s="118">
        <v>0</v>
      </c>
      <c r="E56" s="118">
        <v>7620</v>
      </c>
      <c r="F56" s="147"/>
    </row>
    <row r="57" spans="1:6" s="42" customFormat="1" ht="21">
      <c r="A57" s="151" t="s">
        <v>197</v>
      </c>
      <c r="B57" s="24">
        <v>421017</v>
      </c>
      <c r="C57" s="118">
        <v>3700</v>
      </c>
      <c r="D57" s="118">
        <v>0</v>
      </c>
      <c r="E57" s="118">
        <v>4590</v>
      </c>
      <c r="F57" s="147"/>
    </row>
    <row r="58" spans="1:6" s="42" customFormat="1" ht="21">
      <c r="A58" s="148" t="s">
        <v>18</v>
      </c>
      <c r="B58" s="50"/>
      <c r="C58" s="126">
        <f>SUM(C48:C57)</f>
        <v>32186770</v>
      </c>
      <c r="D58" s="126">
        <f>SUM(D48:D57)</f>
        <v>3024808.89</v>
      </c>
      <c r="E58" s="126">
        <f>SUM(E48:E57)</f>
        <v>26444730.54</v>
      </c>
      <c r="F58" s="150"/>
    </row>
    <row r="59" spans="1:6" s="42" customFormat="1" ht="21">
      <c r="A59" s="121" t="s">
        <v>108</v>
      </c>
      <c r="B59" s="24"/>
      <c r="C59" s="118"/>
      <c r="D59" s="118"/>
      <c r="E59" s="118"/>
      <c r="F59" s="147"/>
    </row>
    <row r="60" spans="1:6" s="42" customFormat="1" ht="21">
      <c r="A60" s="121" t="s">
        <v>109</v>
      </c>
      <c r="B60" s="165">
        <v>430000</v>
      </c>
      <c r="C60" s="118"/>
      <c r="D60" s="118"/>
      <c r="E60" s="118"/>
      <c r="F60" s="147"/>
    </row>
    <row r="61" spans="1:6" s="42" customFormat="1" ht="21">
      <c r="A61" s="121" t="s">
        <v>110</v>
      </c>
      <c r="B61" s="24">
        <v>431002</v>
      </c>
      <c r="C61" s="118">
        <v>9370000</v>
      </c>
      <c r="D61" s="118">
        <v>0</v>
      </c>
      <c r="E61" s="118">
        <v>10874277</v>
      </c>
      <c r="F61" s="147"/>
    </row>
    <row r="62" spans="1:6" s="42" customFormat="1" ht="21">
      <c r="A62" s="148" t="s">
        <v>18</v>
      </c>
      <c r="B62" s="50"/>
      <c r="C62" s="126">
        <f>SUM(C61)</f>
        <v>9370000</v>
      </c>
      <c r="D62" s="126">
        <f>SUM(D61)</f>
        <v>0</v>
      </c>
      <c r="E62" s="126">
        <f>SUM(E61)</f>
        <v>10874277</v>
      </c>
      <c r="F62" s="150"/>
    </row>
    <row r="63" spans="1:6" s="43" customFormat="1" ht="21.75" thickBot="1">
      <c r="A63" s="159" t="s">
        <v>111</v>
      </c>
      <c r="B63" s="132"/>
      <c r="C63" s="123">
        <f>C45+C58+C62</f>
        <v>44941770</v>
      </c>
      <c r="D63" s="123">
        <f>D12+D23+D27+D31+D58+D62</f>
        <v>3569408.31</v>
      </c>
      <c r="E63" s="123">
        <f>E45+E58+E62</f>
        <v>41301933.45</v>
      </c>
      <c r="F63" s="153"/>
    </row>
    <row r="64" spans="1:6" s="43" customFormat="1" ht="21.75" thickTop="1">
      <c r="A64" s="154"/>
      <c r="B64" s="155"/>
      <c r="C64" s="59"/>
      <c r="D64" s="59"/>
      <c r="E64" s="59"/>
      <c r="F64" s="59"/>
    </row>
    <row r="65" spans="1:6" s="43" customFormat="1" ht="21">
      <c r="A65" s="154"/>
      <c r="B65" s="155"/>
      <c r="C65" s="59"/>
      <c r="D65" s="59"/>
      <c r="E65" s="59"/>
      <c r="F65" s="59"/>
    </row>
    <row r="66" spans="1:6" s="43" customFormat="1" ht="21">
      <c r="A66" s="154"/>
      <c r="B66" s="155"/>
      <c r="C66" s="59"/>
      <c r="D66" s="59"/>
      <c r="E66" s="59"/>
      <c r="F66" s="59"/>
    </row>
    <row r="67" spans="1:6" s="43" customFormat="1" ht="21">
      <c r="A67" s="278" t="s">
        <v>285</v>
      </c>
      <c r="B67" s="278"/>
      <c r="C67" s="278"/>
      <c r="D67" s="278"/>
      <c r="E67" s="278"/>
      <c r="F67" s="278"/>
    </row>
    <row r="68" spans="1:6" s="42" customFormat="1" ht="21">
      <c r="A68" s="279" t="s">
        <v>284</v>
      </c>
      <c r="B68" s="279"/>
      <c r="C68" s="279"/>
      <c r="D68" s="279"/>
      <c r="E68" s="279"/>
      <c r="F68" s="279"/>
    </row>
    <row r="69" spans="1:6" s="42" customFormat="1" ht="21">
      <c r="A69" s="273" t="s">
        <v>132</v>
      </c>
      <c r="B69" s="273"/>
      <c r="C69" s="273"/>
      <c r="D69" s="273"/>
      <c r="E69" s="273"/>
      <c r="F69" s="273"/>
    </row>
    <row r="70" spans="1:6" s="25" customFormat="1" ht="21">
      <c r="A70" s="273"/>
      <c r="B70" s="273"/>
      <c r="C70" s="273"/>
      <c r="D70" s="273"/>
      <c r="E70" s="273"/>
      <c r="F70" s="273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2:6" s="1" customFormat="1" ht="21">
      <c r="B79" s="24"/>
      <c r="C79" s="22"/>
      <c r="D79" s="22"/>
      <c r="F79" s="22"/>
    </row>
    <row r="80" spans="2:6" s="1" customFormat="1" ht="21">
      <c r="B80" s="24"/>
      <c r="C80" s="22"/>
      <c r="D80" s="22"/>
      <c r="F80" s="22"/>
    </row>
    <row r="81" spans="2:6" s="1" customFormat="1" ht="21">
      <c r="B81" s="24"/>
      <c r="C81" s="22"/>
      <c r="D81" s="22"/>
      <c r="F81" s="22"/>
    </row>
    <row r="82" spans="2:6" s="1" customFormat="1" ht="21">
      <c r="B82" s="24"/>
      <c r="C82" s="22"/>
      <c r="D82" s="22"/>
      <c r="F82" s="22"/>
    </row>
    <row r="83" spans="2:6" s="1" customFormat="1" ht="21">
      <c r="B83" s="24"/>
      <c r="C83" s="22"/>
      <c r="D83" s="22"/>
      <c r="F83" s="22"/>
    </row>
    <row r="84" spans="2:6" s="1" customFormat="1" ht="21">
      <c r="B84" s="24"/>
      <c r="C84" s="22"/>
      <c r="D84" s="22"/>
      <c r="F84" s="22"/>
    </row>
    <row r="85" spans="2:6" s="1" customFormat="1" ht="21">
      <c r="B85" s="24"/>
      <c r="C85" s="22"/>
      <c r="D85" s="22"/>
      <c r="F85" s="22"/>
    </row>
    <row r="86" spans="2:6" s="1" customFormat="1" ht="21">
      <c r="B86" s="24"/>
      <c r="C86" s="22"/>
      <c r="D86" s="22"/>
      <c r="F86" s="22"/>
    </row>
    <row r="87" spans="2:6" s="1" customFormat="1" ht="21">
      <c r="B87" s="24"/>
      <c r="C87" s="22"/>
      <c r="D87" s="22"/>
      <c r="F87" s="22"/>
    </row>
    <row r="88" spans="2:6" s="1" customFormat="1" ht="21">
      <c r="B88" s="24"/>
      <c r="C88" s="22"/>
      <c r="D88" s="22"/>
      <c r="F88" s="22"/>
    </row>
    <row r="89" spans="2:6" s="1" customFormat="1" ht="21">
      <c r="B89" s="24"/>
      <c r="C89" s="22"/>
      <c r="D89" s="22"/>
      <c r="F89" s="22"/>
    </row>
    <row r="90" spans="2:6" s="1" customFormat="1" ht="21">
      <c r="B90" s="24"/>
      <c r="C90" s="22"/>
      <c r="D90" s="22"/>
      <c r="F90" s="22"/>
    </row>
    <row r="91" spans="2:6" s="1" customFormat="1" ht="21">
      <c r="B91" s="24"/>
      <c r="C91" s="22"/>
      <c r="D91" s="22"/>
      <c r="F91" s="22"/>
    </row>
    <row r="92" spans="2:6" s="1" customFormat="1" ht="21">
      <c r="B92" s="24"/>
      <c r="C92" s="22"/>
      <c r="D92" s="22"/>
      <c r="F92" s="22"/>
    </row>
    <row r="93" spans="2:6" s="1" customFormat="1" ht="21">
      <c r="B93" s="24"/>
      <c r="C93" s="22"/>
      <c r="D93" s="22"/>
      <c r="F93" s="22"/>
    </row>
    <row r="94" spans="2:6" s="1" customFormat="1" ht="21">
      <c r="B94" s="24"/>
      <c r="C94" s="22"/>
      <c r="D94" s="22"/>
      <c r="F94" s="22"/>
    </row>
    <row r="95" spans="2:6" s="1" customFormat="1" ht="21">
      <c r="B95" s="24"/>
      <c r="C95" s="22"/>
      <c r="D95" s="22"/>
      <c r="F95" s="22"/>
    </row>
    <row r="96" spans="2:6" s="1" customFormat="1" ht="21">
      <c r="B96" s="24"/>
      <c r="C96" s="22"/>
      <c r="D96" s="22"/>
      <c r="F96" s="22"/>
    </row>
    <row r="97" spans="2:6" s="1" customFormat="1" ht="21">
      <c r="B97" s="24"/>
      <c r="C97" s="22"/>
      <c r="D97" s="22"/>
      <c r="F97" s="22"/>
    </row>
    <row r="98" spans="2:6" s="1" customFormat="1" ht="21">
      <c r="B98" s="24"/>
      <c r="C98" s="22"/>
      <c r="D98" s="22"/>
      <c r="F98" s="22"/>
    </row>
    <row r="99" spans="2:6" s="1" customFormat="1" ht="21">
      <c r="B99" s="24"/>
      <c r="C99" s="22"/>
      <c r="D99" s="22"/>
      <c r="F99" s="22"/>
    </row>
    <row r="100" spans="2:6" s="1" customFormat="1" ht="21">
      <c r="B100" s="24"/>
      <c r="C100" s="22"/>
      <c r="D100" s="22"/>
      <c r="F100" s="22"/>
    </row>
    <row r="101" spans="2:6" s="1" customFormat="1" ht="21">
      <c r="B101" s="24"/>
      <c r="C101" s="22"/>
      <c r="D101" s="22"/>
      <c r="F101" s="22"/>
    </row>
    <row r="102" spans="2:6" s="1" customFormat="1" ht="21">
      <c r="B102" s="24"/>
      <c r="C102" s="22"/>
      <c r="D102" s="22"/>
      <c r="F102" s="22"/>
    </row>
    <row r="103" spans="2:6" s="1" customFormat="1" ht="21">
      <c r="B103" s="24"/>
      <c r="C103" s="22"/>
      <c r="D103" s="22"/>
      <c r="F103" s="22"/>
    </row>
    <row r="104" spans="2:6" s="1" customFormat="1" ht="21">
      <c r="B104" s="24"/>
      <c r="C104" s="22"/>
      <c r="D104" s="22"/>
      <c r="F104" s="22"/>
    </row>
    <row r="105" spans="2:6" s="1" customFormat="1" ht="21">
      <c r="B105" s="24"/>
      <c r="C105" s="22"/>
      <c r="D105" s="22"/>
      <c r="F105" s="22"/>
    </row>
    <row r="106" spans="2:6" s="1" customFormat="1" ht="21">
      <c r="B106" s="24"/>
      <c r="C106" s="22"/>
      <c r="D106" s="22"/>
      <c r="F106" s="22"/>
    </row>
    <row r="107" spans="2:6" s="1" customFormat="1" ht="21">
      <c r="B107" s="24"/>
      <c r="C107" s="22"/>
      <c r="D107" s="22"/>
      <c r="F107" s="22"/>
    </row>
    <row r="108" spans="2:6" s="1" customFormat="1" ht="21">
      <c r="B108" s="24"/>
      <c r="C108" s="22"/>
      <c r="D108" s="22"/>
      <c r="F108" s="22"/>
    </row>
    <row r="109" spans="2:6" s="1" customFormat="1" ht="21">
      <c r="B109" s="24"/>
      <c r="C109" s="22"/>
      <c r="D109" s="22"/>
      <c r="F109" s="22"/>
    </row>
    <row r="110" spans="2:6" s="1" customFormat="1" ht="21">
      <c r="B110" s="24"/>
      <c r="C110" s="22"/>
      <c r="D110" s="22"/>
      <c r="F110" s="22"/>
    </row>
    <row r="111" spans="2:6" s="1" customFormat="1" ht="21">
      <c r="B111" s="24"/>
      <c r="C111" s="22"/>
      <c r="D111" s="22"/>
      <c r="F111" s="22"/>
    </row>
    <row r="112" spans="2:6" s="1" customFormat="1" ht="21">
      <c r="B112" s="24"/>
      <c r="C112" s="22"/>
      <c r="D112" s="22"/>
      <c r="F112" s="22"/>
    </row>
    <row r="113" spans="2:6" s="1" customFormat="1" ht="21">
      <c r="B113" s="24"/>
      <c r="C113" s="22"/>
      <c r="D113" s="22"/>
      <c r="F113" s="22"/>
    </row>
    <row r="114" spans="2:6" s="1" customFormat="1" ht="21">
      <c r="B114" s="24"/>
      <c r="C114" s="22"/>
      <c r="D114" s="22"/>
      <c r="F114" s="22"/>
    </row>
    <row r="115" spans="2:6" s="1" customFormat="1" ht="21">
      <c r="B115" s="24"/>
      <c r="C115" s="22"/>
      <c r="D115" s="22"/>
      <c r="F115" s="22"/>
    </row>
    <row r="116" spans="2:6" s="1" customFormat="1" ht="21">
      <c r="B116" s="24"/>
      <c r="C116" s="22"/>
      <c r="D116" s="22"/>
      <c r="F116" s="44"/>
    </row>
    <row r="117" spans="2:6" s="1" customFormat="1" ht="21">
      <c r="B117" s="24"/>
      <c r="C117" s="22"/>
      <c r="D117" s="22"/>
      <c r="F117" s="44"/>
    </row>
    <row r="118" spans="2:6" s="1" customFormat="1" ht="21">
      <c r="B118" s="24"/>
      <c r="C118" s="22"/>
      <c r="D118" s="22"/>
      <c r="F118" s="44"/>
    </row>
    <row r="119" spans="2:6" s="1" customFormat="1" ht="21">
      <c r="B119" s="24"/>
      <c r="C119" s="22"/>
      <c r="D119" s="22"/>
      <c r="F119" s="44"/>
    </row>
    <row r="120" spans="2:6" s="1" customFormat="1" ht="21">
      <c r="B120" s="24"/>
      <c r="C120" s="22"/>
      <c r="D120" s="22"/>
      <c r="F120" s="44"/>
    </row>
    <row r="121" spans="2:6" s="1" customFormat="1" ht="21">
      <c r="B121" s="24"/>
      <c r="C121" s="22"/>
      <c r="D121" s="22"/>
      <c r="F121" s="44"/>
    </row>
    <row r="122" spans="2:6" s="1" customFormat="1" ht="21">
      <c r="B122" s="24"/>
      <c r="C122" s="22"/>
      <c r="D122" s="22"/>
      <c r="F122" s="44"/>
    </row>
    <row r="123" spans="2:6" s="1" customFormat="1" ht="21">
      <c r="B123" s="24"/>
      <c r="C123" s="22"/>
      <c r="D123" s="22"/>
      <c r="F123" s="44"/>
    </row>
    <row r="124" spans="2:6" s="1" customFormat="1" ht="21">
      <c r="B124" s="24"/>
      <c r="C124" s="22"/>
      <c r="D124" s="22"/>
      <c r="F124" s="44"/>
    </row>
    <row r="125" spans="2:6" s="1" customFormat="1" ht="21">
      <c r="B125" s="24"/>
      <c r="C125" s="22"/>
      <c r="D125" s="22"/>
      <c r="F125" s="44"/>
    </row>
    <row r="126" spans="2:6" s="1" customFormat="1" ht="21">
      <c r="B126" s="24"/>
      <c r="C126" s="22"/>
      <c r="D126" s="22"/>
      <c r="F126" s="44"/>
    </row>
    <row r="127" spans="2:6" s="1" customFormat="1" ht="21">
      <c r="B127" s="24"/>
      <c r="C127" s="22"/>
      <c r="D127" s="22"/>
      <c r="F127" s="44"/>
    </row>
    <row r="128" spans="2:6" s="1" customFormat="1" ht="21">
      <c r="B128" s="24"/>
      <c r="C128" s="22"/>
      <c r="D128" s="22"/>
      <c r="F128" s="44"/>
    </row>
    <row r="129" spans="2:6" s="1" customFormat="1" ht="21">
      <c r="B129" s="24"/>
      <c r="C129" s="22"/>
      <c r="D129" s="22"/>
      <c r="F129" s="44"/>
    </row>
    <row r="130" spans="2:6" s="1" customFormat="1" ht="21">
      <c r="B130" s="24"/>
      <c r="C130" s="22"/>
      <c r="D130" s="22"/>
      <c r="F130" s="44"/>
    </row>
    <row r="131" spans="2:6" s="1" customFormat="1" ht="21">
      <c r="B131" s="24"/>
      <c r="C131" s="22"/>
      <c r="D131" s="22"/>
      <c r="F131" s="44"/>
    </row>
    <row r="132" spans="2:6" s="1" customFormat="1" ht="21">
      <c r="B132" s="24"/>
      <c r="C132" s="22"/>
      <c r="D132" s="22"/>
      <c r="F132" s="44"/>
    </row>
    <row r="133" spans="2:6" s="1" customFormat="1" ht="21">
      <c r="B133" s="24"/>
      <c r="C133" s="22"/>
      <c r="D133" s="22"/>
      <c r="F133" s="44"/>
    </row>
    <row r="134" spans="2:6" s="1" customFormat="1" ht="21">
      <c r="B134" s="24"/>
      <c r="C134" s="22"/>
      <c r="D134" s="22"/>
      <c r="F134" s="44"/>
    </row>
    <row r="135" spans="2:6" s="1" customFormat="1" ht="21">
      <c r="B135" s="24"/>
      <c r="C135" s="22"/>
      <c r="D135" s="22"/>
      <c r="F135" s="44"/>
    </row>
    <row r="136" spans="2:6" s="1" customFormat="1" ht="21">
      <c r="B136" s="24"/>
      <c r="C136" s="22"/>
      <c r="D136" s="22"/>
      <c r="F136" s="44"/>
    </row>
    <row r="137" spans="2:6" s="1" customFormat="1" ht="21">
      <c r="B137" s="24"/>
      <c r="C137" s="22"/>
      <c r="D137" s="22"/>
      <c r="F137" s="44"/>
    </row>
    <row r="138" spans="1:6" s="3" customFormat="1" ht="23.25">
      <c r="A138" s="1"/>
      <c r="B138" s="24"/>
      <c r="C138" s="22"/>
      <c r="D138" s="22"/>
      <c r="E138" s="1"/>
      <c r="F138" s="44"/>
    </row>
    <row r="139" spans="1:6" s="3" customFormat="1" ht="23.25">
      <c r="A139" s="1"/>
      <c r="B139" s="24"/>
      <c r="C139" s="22"/>
      <c r="D139" s="22"/>
      <c r="E139" s="1"/>
      <c r="F139" s="44"/>
    </row>
    <row r="140" spans="1:6" s="3" customFormat="1" ht="23.25">
      <c r="A140" s="1"/>
      <c r="B140" s="24"/>
      <c r="C140" s="22"/>
      <c r="D140" s="22"/>
      <c r="E140" s="1"/>
      <c r="F140" s="44"/>
    </row>
    <row r="141" spans="1:6" s="3" customFormat="1" ht="23.25">
      <c r="A141" s="1"/>
      <c r="B141" s="24"/>
      <c r="C141" s="22"/>
      <c r="D141" s="22"/>
      <c r="E141" s="1"/>
      <c r="F141" s="44"/>
    </row>
    <row r="142" spans="1:6" s="3" customFormat="1" ht="23.25">
      <c r="A142" s="1"/>
      <c r="B142" s="24"/>
      <c r="C142" s="22"/>
      <c r="D142" s="22"/>
      <c r="E142" s="1"/>
      <c r="F142" s="44"/>
    </row>
    <row r="143" spans="1:6" s="3" customFormat="1" ht="23.25">
      <c r="A143" s="1"/>
      <c r="B143" s="24"/>
      <c r="C143" s="22"/>
      <c r="D143" s="22"/>
      <c r="E143" s="1"/>
      <c r="F143" s="44"/>
    </row>
    <row r="144" spans="1:6" s="3" customFormat="1" ht="23.25">
      <c r="A144" s="1"/>
      <c r="B144" s="24"/>
      <c r="C144" s="22"/>
      <c r="D144" s="22"/>
      <c r="E144" s="1"/>
      <c r="F144" s="44"/>
    </row>
    <row r="145" spans="1:6" s="3" customFormat="1" ht="23.25">
      <c r="A145" s="1"/>
      <c r="B145" s="24"/>
      <c r="C145" s="22"/>
      <c r="D145" s="22"/>
      <c r="E145" s="1"/>
      <c r="F145" s="44"/>
    </row>
    <row r="146" spans="1:6" s="3" customFormat="1" ht="23.25">
      <c r="A146" s="1"/>
      <c r="B146" s="24"/>
      <c r="C146" s="22"/>
      <c r="D146" s="22"/>
      <c r="E146" s="1"/>
      <c r="F146" s="44"/>
    </row>
    <row r="147" spans="1:6" s="3" customFormat="1" ht="23.25">
      <c r="A147" s="1"/>
      <c r="B147" s="24"/>
      <c r="C147" s="22"/>
      <c r="D147" s="22"/>
      <c r="E147" s="1"/>
      <c r="F147" s="44"/>
    </row>
    <row r="148" spans="1:6" s="3" customFormat="1" ht="23.25">
      <c r="A148" s="1"/>
      <c r="B148" s="24"/>
      <c r="C148" s="22"/>
      <c r="D148" s="22"/>
      <c r="E148" s="1"/>
      <c r="F148" s="44"/>
    </row>
    <row r="149" spans="1:6" s="3" customFormat="1" ht="23.25">
      <c r="A149" s="1"/>
      <c r="B149" s="24"/>
      <c r="C149" s="22"/>
      <c r="D149" s="22"/>
      <c r="E149" s="1"/>
      <c r="F149" s="44"/>
    </row>
    <row r="150" spans="1:6" s="3" customFormat="1" ht="23.25">
      <c r="A150" s="1"/>
      <c r="B150" s="24"/>
      <c r="C150" s="22"/>
      <c r="D150" s="22"/>
      <c r="E150" s="1"/>
      <c r="F150" s="44"/>
    </row>
    <row r="151" spans="1:6" s="3" customFormat="1" ht="23.25">
      <c r="A151" s="1"/>
      <c r="B151" s="24"/>
      <c r="C151" s="22"/>
      <c r="D151" s="22"/>
      <c r="E151" s="1"/>
      <c r="F151" s="44"/>
    </row>
    <row r="152" spans="1:6" s="3" customFormat="1" ht="23.25">
      <c r="A152" s="1"/>
      <c r="B152" s="24"/>
      <c r="C152" s="22"/>
      <c r="D152" s="22"/>
      <c r="E152" s="1"/>
      <c r="F152" s="44"/>
    </row>
    <row r="153" spans="1:6" s="3" customFormat="1" ht="23.25">
      <c r="A153" s="1"/>
      <c r="B153" s="24"/>
      <c r="C153" s="22"/>
      <c r="D153" s="22"/>
      <c r="E153" s="1"/>
      <c r="F153" s="44"/>
    </row>
    <row r="154" spans="1:6" s="3" customFormat="1" ht="23.25">
      <c r="A154" s="1"/>
      <c r="B154" s="24"/>
      <c r="C154" s="22"/>
      <c r="D154" s="22"/>
      <c r="E154" s="1"/>
      <c r="F154" s="44"/>
    </row>
    <row r="155" spans="1:6" s="3" customFormat="1" ht="23.25">
      <c r="A155" s="1"/>
      <c r="B155" s="24"/>
      <c r="C155" s="22"/>
      <c r="D155" s="22"/>
      <c r="E155" s="1"/>
      <c r="F155" s="44"/>
    </row>
    <row r="156" spans="1:6" s="3" customFormat="1" ht="23.25">
      <c r="A156" s="1"/>
      <c r="B156" s="24"/>
      <c r="C156" s="22"/>
      <c r="D156" s="22"/>
      <c r="E156" s="1"/>
      <c r="F156" s="44"/>
    </row>
    <row r="157" spans="1:6" s="3" customFormat="1" ht="23.25">
      <c r="A157" s="1"/>
      <c r="B157" s="24"/>
      <c r="C157" s="22"/>
      <c r="D157" s="22"/>
      <c r="E157" s="1"/>
      <c r="F157" s="44"/>
    </row>
    <row r="158" spans="1:6" s="3" customFormat="1" ht="23.25">
      <c r="A158" s="1"/>
      <c r="B158" s="24"/>
      <c r="C158" s="22"/>
      <c r="D158" s="22"/>
      <c r="E158" s="1"/>
      <c r="F158" s="44"/>
    </row>
    <row r="159" spans="1:6" s="3" customFormat="1" ht="23.25">
      <c r="A159" s="1"/>
      <c r="B159" s="24"/>
      <c r="C159" s="22"/>
      <c r="D159" s="22"/>
      <c r="E159" s="1"/>
      <c r="F159" s="44"/>
    </row>
    <row r="160" spans="1:6" s="3" customFormat="1" ht="23.25">
      <c r="A160" s="1"/>
      <c r="B160" s="24"/>
      <c r="C160" s="22"/>
      <c r="D160" s="22"/>
      <c r="E160" s="1"/>
      <c r="F160" s="44"/>
    </row>
    <row r="161" spans="1:6" s="3" customFormat="1" ht="23.25">
      <c r="A161" s="1"/>
      <c r="B161" s="24"/>
      <c r="C161" s="22"/>
      <c r="D161" s="22"/>
      <c r="E161" s="1"/>
      <c r="F161" s="44"/>
    </row>
    <row r="162" spans="1:6" s="3" customFormat="1" ht="23.25">
      <c r="A162" s="1"/>
      <c r="B162" s="24"/>
      <c r="C162" s="22"/>
      <c r="D162" s="22"/>
      <c r="E162" s="1"/>
      <c r="F162" s="44"/>
    </row>
    <row r="163" spans="1:6" s="3" customFormat="1" ht="23.25">
      <c r="A163" s="1"/>
      <c r="B163" s="24"/>
      <c r="C163" s="22"/>
      <c r="D163" s="22"/>
      <c r="E163" s="1"/>
      <c r="F163" s="44"/>
    </row>
    <row r="164" spans="1:6" s="3" customFormat="1" ht="23.25">
      <c r="A164" s="1"/>
      <c r="B164" s="24"/>
      <c r="C164" s="22"/>
      <c r="D164" s="22"/>
      <c r="E164" s="1"/>
      <c r="F164" s="44"/>
    </row>
    <row r="165" spans="1:6" s="3" customFormat="1" ht="23.25">
      <c r="A165" s="1"/>
      <c r="B165" s="24"/>
      <c r="C165" s="22"/>
      <c r="D165" s="22"/>
      <c r="E165" s="1"/>
      <c r="F165" s="44"/>
    </row>
    <row r="166" spans="1:6" s="3" customFormat="1" ht="23.25">
      <c r="A166" s="1"/>
      <c r="B166" s="24"/>
      <c r="C166" s="22"/>
      <c r="D166" s="22"/>
      <c r="E166" s="1"/>
      <c r="F166" s="44"/>
    </row>
    <row r="167" spans="1:6" s="3" customFormat="1" ht="23.25">
      <c r="A167" s="1"/>
      <c r="B167" s="24"/>
      <c r="C167" s="22"/>
      <c r="D167" s="22"/>
      <c r="E167" s="1"/>
      <c r="F167" s="44"/>
    </row>
    <row r="168" spans="1:6" s="3" customFormat="1" ht="23.25">
      <c r="A168" s="1"/>
      <c r="B168" s="24"/>
      <c r="C168" s="22"/>
      <c r="D168" s="22"/>
      <c r="E168" s="1"/>
      <c r="F168" s="44"/>
    </row>
    <row r="169" spans="1:6" s="3" customFormat="1" ht="23.25">
      <c r="A169" s="1"/>
      <c r="B169" s="24"/>
      <c r="C169" s="22"/>
      <c r="D169" s="22"/>
      <c r="E169" s="1"/>
      <c r="F169" s="44"/>
    </row>
    <row r="170" spans="1:6" s="3" customFormat="1" ht="23.25">
      <c r="A170" s="1"/>
      <c r="B170" s="24"/>
      <c r="C170" s="22"/>
      <c r="D170" s="22"/>
      <c r="E170" s="1"/>
      <c r="F170" s="44"/>
    </row>
    <row r="171" spans="1:6" s="3" customFormat="1" ht="23.25">
      <c r="A171" s="1"/>
      <c r="B171" s="24"/>
      <c r="C171" s="22"/>
      <c r="D171" s="22"/>
      <c r="E171" s="1"/>
      <c r="F171" s="44"/>
    </row>
    <row r="172" spans="1:6" s="3" customFormat="1" ht="23.25">
      <c r="A172" s="1"/>
      <c r="B172" s="24"/>
      <c r="C172" s="22"/>
      <c r="D172" s="22"/>
      <c r="E172" s="1"/>
      <c r="F172" s="44"/>
    </row>
    <row r="173" spans="1:6" s="3" customFormat="1" ht="23.25">
      <c r="A173" s="1"/>
      <c r="B173" s="24"/>
      <c r="C173" s="22"/>
      <c r="D173" s="22"/>
      <c r="E173" s="1"/>
      <c r="F173" s="44"/>
    </row>
    <row r="174" spans="1:6" s="3" customFormat="1" ht="23.25">
      <c r="A174" s="1"/>
      <c r="B174" s="24"/>
      <c r="C174" s="22"/>
      <c r="D174" s="22"/>
      <c r="E174" s="1"/>
      <c r="F174" s="44"/>
    </row>
    <row r="175" spans="1:6" s="3" customFormat="1" ht="23.25">
      <c r="A175" s="1"/>
      <c r="B175" s="24"/>
      <c r="C175" s="22"/>
      <c r="D175" s="22"/>
      <c r="E175" s="1"/>
      <c r="F175" s="44"/>
    </row>
    <row r="176" spans="1:6" s="3" customFormat="1" ht="23.25">
      <c r="A176" s="1"/>
      <c r="B176" s="24"/>
      <c r="C176" s="22"/>
      <c r="D176" s="22"/>
      <c r="E176" s="1"/>
      <c r="F176" s="44"/>
    </row>
    <row r="177" spans="1:6" s="3" customFormat="1" ht="23.25">
      <c r="A177" s="1"/>
      <c r="B177" s="24"/>
      <c r="C177" s="22"/>
      <c r="D177" s="22"/>
      <c r="E177" s="1"/>
      <c r="F177" s="44"/>
    </row>
    <row r="178" spans="1:6" s="3" customFormat="1" ht="23.25">
      <c r="A178" s="1"/>
      <c r="B178" s="24"/>
      <c r="C178" s="22"/>
      <c r="D178" s="22"/>
      <c r="E178" s="1"/>
      <c r="F178" s="44"/>
    </row>
    <row r="179" spans="1:6" s="3" customFormat="1" ht="23.25">
      <c r="A179" s="1"/>
      <c r="B179" s="24"/>
      <c r="C179" s="22"/>
      <c r="D179" s="22"/>
      <c r="E179" s="1"/>
      <c r="F179" s="44"/>
    </row>
    <row r="180" spans="1:6" s="3" customFormat="1" ht="23.25">
      <c r="A180" s="1"/>
      <c r="B180" s="24"/>
      <c r="C180" s="22"/>
      <c r="D180" s="22"/>
      <c r="E180" s="1"/>
      <c r="F180" s="44"/>
    </row>
    <row r="181" spans="1:6" s="3" customFormat="1" ht="23.25">
      <c r="A181" s="1"/>
      <c r="B181" s="24"/>
      <c r="C181" s="22"/>
      <c r="D181" s="22"/>
      <c r="E181" s="1"/>
      <c r="F181" s="44"/>
    </row>
    <row r="182" spans="1:6" s="3" customFormat="1" ht="23.25">
      <c r="A182" s="1"/>
      <c r="B182" s="24"/>
      <c r="C182" s="22"/>
      <c r="D182" s="22"/>
      <c r="E182" s="1"/>
      <c r="F182" s="44"/>
    </row>
    <row r="183" spans="1:6" s="3" customFormat="1" ht="23.25">
      <c r="A183" s="1"/>
      <c r="B183" s="24"/>
      <c r="C183" s="22"/>
      <c r="D183" s="22"/>
      <c r="E183" s="1"/>
      <c r="F183" s="44"/>
    </row>
    <row r="184" spans="1:6" s="3" customFormat="1" ht="23.25">
      <c r="A184" s="1"/>
      <c r="B184" s="24"/>
      <c r="C184" s="22"/>
      <c r="D184" s="22"/>
      <c r="E184" s="1"/>
      <c r="F184" s="44"/>
    </row>
    <row r="185" spans="1:6" s="3" customFormat="1" ht="23.25">
      <c r="A185" s="1"/>
      <c r="B185" s="24"/>
      <c r="C185" s="22"/>
      <c r="D185" s="22"/>
      <c r="E185" s="1"/>
      <c r="F185" s="44"/>
    </row>
    <row r="186" spans="1:6" s="3" customFormat="1" ht="23.25">
      <c r="A186" s="1"/>
      <c r="B186" s="24"/>
      <c r="C186" s="22"/>
      <c r="D186" s="22"/>
      <c r="E186" s="1"/>
      <c r="F186" s="44"/>
    </row>
    <row r="187" spans="1:6" s="3" customFormat="1" ht="23.25">
      <c r="A187" s="1"/>
      <c r="B187" s="24"/>
      <c r="C187" s="22"/>
      <c r="D187" s="22"/>
      <c r="E187" s="1"/>
      <c r="F187" s="44"/>
    </row>
    <row r="188" spans="1:6" s="3" customFormat="1" ht="23.25">
      <c r="A188" s="1"/>
      <c r="B188" s="24"/>
      <c r="C188" s="22"/>
      <c r="D188" s="22"/>
      <c r="E188" s="1"/>
      <c r="F188" s="44"/>
    </row>
    <row r="189" spans="1:6" s="3" customFormat="1" ht="23.25">
      <c r="A189" s="1"/>
      <c r="B189" s="24"/>
      <c r="C189" s="22"/>
      <c r="D189" s="22"/>
      <c r="E189" s="1"/>
      <c r="F189" s="44"/>
    </row>
    <row r="190" spans="1:6" s="3" customFormat="1" ht="23.25">
      <c r="A190" s="1"/>
      <c r="B190" s="24"/>
      <c r="C190" s="22"/>
      <c r="D190" s="22"/>
      <c r="E190" s="1"/>
      <c r="F190" s="44"/>
    </row>
    <row r="191" spans="1:6" s="3" customFormat="1" ht="23.25">
      <c r="A191" s="1"/>
      <c r="B191" s="24"/>
      <c r="C191" s="22"/>
      <c r="D191" s="22"/>
      <c r="E191" s="1"/>
      <c r="F191" s="44"/>
    </row>
    <row r="192" spans="1:6" s="3" customFormat="1" ht="23.25">
      <c r="A192" s="1"/>
      <c r="B192" s="24"/>
      <c r="C192" s="22"/>
      <c r="D192" s="22"/>
      <c r="E192" s="1"/>
      <c r="F192" s="44"/>
    </row>
    <row r="193" spans="1:6" s="3" customFormat="1" ht="23.25">
      <c r="A193" s="1"/>
      <c r="B193" s="24"/>
      <c r="C193" s="22"/>
      <c r="D193" s="22"/>
      <c r="E193" s="1"/>
      <c r="F193" s="44"/>
    </row>
    <row r="194" spans="1:6" s="3" customFormat="1" ht="23.25">
      <c r="A194" s="1"/>
      <c r="B194" s="24"/>
      <c r="C194" s="22"/>
      <c r="D194" s="22"/>
      <c r="E194" s="1"/>
      <c r="F194" s="44"/>
    </row>
    <row r="195" spans="1:6" s="3" customFormat="1" ht="23.25">
      <c r="A195" s="1"/>
      <c r="B195" s="24"/>
      <c r="C195" s="22"/>
      <c r="D195" s="22"/>
      <c r="E195" s="1"/>
      <c r="F195" s="44"/>
    </row>
    <row r="196" spans="1:6" s="3" customFormat="1" ht="23.25">
      <c r="A196" s="1"/>
      <c r="B196" s="24"/>
      <c r="C196" s="22"/>
      <c r="D196" s="22"/>
      <c r="E196" s="1"/>
      <c r="F196" s="44"/>
    </row>
    <row r="197" spans="1:6" s="3" customFormat="1" ht="23.25">
      <c r="A197" s="1"/>
      <c r="B197" s="24"/>
      <c r="C197" s="22"/>
      <c r="D197" s="22"/>
      <c r="E197" s="1"/>
      <c r="F197" s="44"/>
    </row>
    <row r="198" spans="1:6" s="3" customFormat="1" ht="23.25">
      <c r="A198" s="1"/>
      <c r="B198" s="24"/>
      <c r="C198" s="22"/>
      <c r="D198" s="22"/>
      <c r="E198" s="1"/>
      <c r="F198" s="44"/>
    </row>
    <row r="199" spans="1:6" s="3" customFormat="1" ht="23.25">
      <c r="A199" s="1"/>
      <c r="B199" s="24"/>
      <c r="C199" s="22"/>
      <c r="D199" s="22"/>
      <c r="E199" s="1"/>
      <c r="F199" s="44"/>
    </row>
    <row r="200" spans="1:6" s="3" customFormat="1" ht="23.25">
      <c r="A200" s="1"/>
      <c r="B200" s="24"/>
      <c r="C200" s="22"/>
      <c r="D200" s="22"/>
      <c r="E200" s="1"/>
      <c r="F200" s="44"/>
    </row>
    <row r="201" spans="1:6" s="3" customFormat="1" ht="23.25">
      <c r="A201" s="1"/>
      <c r="B201" s="24"/>
      <c r="C201" s="22"/>
      <c r="D201" s="22"/>
      <c r="E201" s="1"/>
      <c r="F201" s="44"/>
    </row>
    <row r="202" spans="1:6" s="3" customFormat="1" ht="23.25">
      <c r="A202" s="1"/>
      <c r="B202" s="24"/>
      <c r="C202" s="22"/>
      <c r="D202" s="22"/>
      <c r="E202" s="1"/>
      <c r="F202" s="44"/>
    </row>
    <row r="203" spans="1:6" s="3" customFormat="1" ht="23.25">
      <c r="A203" s="1"/>
      <c r="B203" s="24"/>
      <c r="C203" s="22"/>
      <c r="D203" s="22"/>
      <c r="E203" s="1"/>
      <c r="F203" s="44"/>
    </row>
    <row r="204" spans="1:6" s="3" customFormat="1" ht="23.25">
      <c r="A204" s="1"/>
      <c r="B204" s="24"/>
      <c r="C204" s="22"/>
      <c r="D204" s="22"/>
      <c r="E204" s="1"/>
      <c r="F204" s="44"/>
    </row>
    <row r="205" spans="1:6" s="3" customFormat="1" ht="23.25">
      <c r="A205" s="1"/>
      <c r="B205" s="24"/>
      <c r="C205" s="22"/>
      <c r="D205" s="22"/>
      <c r="E205" s="1"/>
      <c r="F205" s="44"/>
    </row>
    <row r="206" spans="1:6" s="3" customFormat="1" ht="23.25">
      <c r="A206" s="1"/>
      <c r="B206" s="24"/>
      <c r="C206" s="22"/>
      <c r="D206" s="22"/>
      <c r="E206" s="1"/>
      <c r="F206" s="44"/>
    </row>
    <row r="207" spans="1:6" s="3" customFormat="1" ht="23.25">
      <c r="A207" s="1"/>
      <c r="B207" s="24"/>
      <c r="C207" s="22"/>
      <c r="D207" s="22"/>
      <c r="E207" s="1"/>
      <c r="F207" s="44"/>
    </row>
    <row r="208" spans="1:6" s="3" customFormat="1" ht="23.25">
      <c r="A208" s="1"/>
      <c r="B208" s="24"/>
      <c r="C208" s="22"/>
      <c r="D208" s="22"/>
      <c r="E208" s="1"/>
      <c r="F208" s="44"/>
    </row>
    <row r="209" spans="1:6" s="3" customFormat="1" ht="23.25">
      <c r="A209" s="1"/>
      <c r="B209" s="24"/>
      <c r="C209" s="22"/>
      <c r="D209" s="22"/>
      <c r="E209" s="1"/>
      <c r="F209" s="44"/>
    </row>
    <row r="210" spans="1:6" s="3" customFormat="1" ht="23.25">
      <c r="A210" s="1"/>
      <c r="B210" s="24"/>
      <c r="C210" s="22"/>
      <c r="D210" s="22"/>
      <c r="E210" s="1"/>
      <c r="F210" s="44"/>
    </row>
    <row r="211" spans="1:6" s="3" customFormat="1" ht="23.25">
      <c r="A211" s="1"/>
      <c r="B211" s="24"/>
      <c r="C211" s="22"/>
      <c r="D211" s="22"/>
      <c r="E211" s="1"/>
      <c r="F211" s="44"/>
    </row>
    <row r="212" spans="1:6" s="3" customFormat="1" ht="23.25">
      <c r="A212" s="1"/>
      <c r="B212" s="24"/>
      <c r="C212" s="22"/>
      <c r="D212" s="22"/>
      <c r="E212" s="1"/>
      <c r="F212" s="44"/>
    </row>
    <row r="213" spans="1:6" s="3" customFormat="1" ht="23.25">
      <c r="A213" s="1"/>
      <c r="B213" s="24"/>
      <c r="C213" s="22"/>
      <c r="D213" s="22"/>
      <c r="E213" s="1"/>
      <c r="F213" s="44"/>
    </row>
    <row r="214" spans="1:6" s="3" customFormat="1" ht="23.25">
      <c r="A214" s="1"/>
      <c r="B214" s="24"/>
      <c r="C214" s="22"/>
      <c r="D214" s="22"/>
      <c r="E214" s="1"/>
      <c r="F214" s="44"/>
    </row>
    <row r="215" spans="1:6" s="3" customFormat="1" ht="23.25">
      <c r="A215" s="1"/>
      <c r="B215" s="24"/>
      <c r="C215" s="22"/>
      <c r="D215" s="22"/>
      <c r="E215" s="1"/>
      <c r="F215" s="44"/>
    </row>
    <row r="216" spans="1:6" s="3" customFormat="1" ht="23.25">
      <c r="A216" s="1"/>
      <c r="B216" s="24"/>
      <c r="C216" s="22"/>
      <c r="D216" s="22"/>
      <c r="E216" s="1"/>
      <c r="F216" s="44"/>
    </row>
    <row r="217" spans="1:6" s="3" customFormat="1" ht="23.25">
      <c r="A217" s="1"/>
      <c r="B217" s="24"/>
      <c r="C217" s="22"/>
      <c r="D217" s="22"/>
      <c r="E217" s="1"/>
      <c r="F217" s="44"/>
    </row>
    <row r="218" spans="1:6" s="3" customFormat="1" ht="23.25">
      <c r="A218" s="1"/>
      <c r="B218" s="24"/>
      <c r="C218" s="22"/>
      <c r="D218" s="22"/>
      <c r="E218" s="1"/>
      <c r="F218" s="44"/>
    </row>
    <row r="219" spans="1:6" s="3" customFormat="1" ht="23.25">
      <c r="A219" s="1"/>
      <c r="B219" s="24"/>
      <c r="C219" s="22"/>
      <c r="D219" s="22"/>
      <c r="E219" s="1"/>
      <c r="F219" s="44"/>
    </row>
    <row r="220" spans="1:6" s="3" customFormat="1" ht="23.25">
      <c r="A220" s="1"/>
      <c r="B220" s="24"/>
      <c r="C220" s="22"/>
      <c r="D220" s="22"/>
      <c r="E220" s="1"/>
      <c r="F220" s="44"/>
    </row>
    <row r="221" spans="1:6" s="3" customFormat="1" ht="23.25">
      <c r="A221" s="1"/>
      <c r="B221" s="24"/>
      <c r="C221" s="22"/>
      <c r="D221" s="22"/>
      <c r="E221" s="1"/>
      <c r="F221" s="44"/>
    </row>
    <row r="222" spans="1:6" s="3" customFormat="1" ht="23.25">
      <c r="A222" s="1"/>
      <c r="B222" s="24"/>
      <c r="C222" s="22"/>
      <c r="D222" s="22"/>
      <c r="E222" s="1"/>
      <c r="F222" s="44"/>
    </row>
    <row r="223" spans="1:6" s="3" customFormat="1" ht="23.25">
      <c r="A223" s="1"/>
      <c r="B223" s="24"/>
      <c r="C223" s="22"/>
      <c r="D223" s="22"/>
      <c r="E223" s="1"/>
      <c r="F223" s="44"/>
    </row>
    <row r="224" spans="1:6" s="3" customFormat="1" ht="23.25">
      <c r="A224" s="1"/>
      <c r="B224" s="24"/>
      <c r="C224" s="22"/>
      <c r="D224" s="22"/>
      <c r="E224" s="1"/>
      <c r="F224" s="44"/>
    </row>
    <row r="225" spans="1:6" s="3" customFormat="1" ht="23.25">
      <c r="A225" s="1"/>
      <c r="B225" s="24"/>
      <c r="C225" s="22"/>
      <c r="D225" s="22"/>
      <c r="E225" s="1"/>
      <c r="F225" s="44"/>
    </row>
    <row r="226" spans="1:6" s="3" customFormat="1" ht="23.25">
      <c r="A226" s="1"/>
      <c r="B226" s="24"/>
      <c r="C226" s="22"/>
      <c r="D226" s="22"/>
      <c r="E226" s="1"/>
      <c r="F226" s="44"/>
    </row>
    <row r="227" spans="1:6" s="3" customFormat="1" ht="23.25">
      <c r="A227" s="1"/>
      <c r="B227" s="24"/>
      <c r="C227" s="22"/>
      <c r="D227" s="22"/>
      <c r="E227" s="1"/>
      <c r="F227" s="44"/>
    </row>
    <row r="228" spans="1:6" s="3" customFormat="1" ht="23.25">
      <c r="A228" s="1"/>
      <c r="B228" s="24"/>
      <c r="C228" s="22"/>
      <c r="D228" s="22"/>
      <c r="E228" s="1"/>
      <c r="F228" s="44"/>
    </row>
    <row r="229" spans="1:6" s="3" customFormat="1" ht="23.25">
      <c r="A229" s="1"/>
      <c r="B229" s="24"/>
      <c r="C229" s="22"/>
      <c r="D229" s="22"/>
      <c r="E229" s="1"/>
      <c r="F229" s="44"/>
    </row>
    <row r="230" spans="1:6" s="3" customFormat="1" ht="23.25">
      <c r="A230" s="1"/>
      <c r="B230" s="24"/>
      <c r="C230" s="22"/>
      <c r="D230" s="22"/>
      <c r="E230" s="1"/>
      <c r="F230" s="44"/>
    </row>
    <row r="231" spans="1:6" s="3" customFormat="1" ht="23.25">
      <c r="A231" s="1"/>
      <c r="B231" s="24"/>
      <c r="C231" s="22"/>
      <c r="D231" s="22"/>
      <c r="E231" s="1"/>
      <c r="F231" s="44"/>
    </row>
    <row r="232" spans="1:6" s="3" customFormat="1" ht="23.25">
      <c r="A232" s="1"/>
      <c r="B232" s="24"/>
      <c r="C232" s="22"/>
      <c r="D232" s="22"/>
      <c r="E232" s="1"/>
      <c r="F232" s="44"/>
    </row>
    <row r="233" spans="1:6" s="3" customFormat="1" ht="23.25">
      <c r="A233" s="1"/>
      <c r="B233" s="24"/>
      <c r="C233" s="22"/>
      <c r="D233" s="22"/>
      <c r="E233" s="1"/>
      <c r="F233" s="44"/>
    </row>
    <row r="234" spans="1:6" s="3" customFormat="1" ht="23.25">
      <c r="A234" s="1"/>
      <c r="B234" s="24"/>
      <c r="C234" s="22"/>
      <c r="D234" s="22"/>
      <c r="E234" s="1"/>
      <c r="F234" s="44"/>
    </row>
    <row r="235" spans="1:6" s="3" customFormat="1" ht="23.25">
      <c r="A235" s="1"/>
      <c r="B235" s="24"/>
      <c r="C235" s="22"/>
      <c r="D235" s="22"/>
      <c r="E235" s="1"/>
      <c r="F235" s="44"/>
    </row>
    <row r="236" spans="1:6" s="3" customFormat="1" ht="23.25">
      <c r="A236" s="1"/>
      <c r="B236" s="24"/>
      <c r="C236" s="22"/>
      <c r="D236" s="22"/>
      <c r="E236" s="1"/>
      <c r="F236" s="44"/>
    </row>
    <row r="237" spans="1:6" s="3" customFormat="1" ht="23.25">
      <c r="A237" s="1"/>
      <c r="B237" s="24"/>
      <c r="C237" s="22"/>
      <c r="D237" s="22"/>
      <c r="E237" s="1"/>
      <c r="F237" s="44"/>
    </row>
    <row r="238" spans="1:6" s="3" customFormat="1" ht="23.25">
      <c r="A238" s="1"/>
      <c r="B238" s="24"/>
      <c r="C238" s="22"/>
      <c r="D238" s="22"/>
      <c r="E238" s="1"/>
      <c r="F238" s="44"/>
    </row>
    <row r="239" spans="1:6" s="3" customFormat="1" ht="23.25">
      <c r="A239" s="1"/>
      <c r="B239" s="24"/>
      <c r="C239" s="22"/>
      <c r="D239" s="22"/>
      <c r="E239" s="1"/>
      <c r="F239" s="44"/>
    </row>
    <row r="240" spans="1:6" s="3" customFormat="1" ht="23.25">
      <c r="A240" s="1"/>
      <c r="B240" s="24"/>
      <c r="C240" s="22"/>
      <c r="D240" s="22"/>
      <c r="E240" s="1"/>
      <c r="F240" s="44"/>
    </row>
    <row r="241" spans="1:6" s="3" customFormat="1" ht="23.25">
      <c r="A241" s="1"/>
      <c r="B241" s="24"/>
      <c r="C241" s="22"/>
      <c r="D241" s="22"/>
      <c r="E241" s="1"/>
      <c r="F241" s="44"/>
    </row>
    <row r="242" spans="1:6" s="3" customFormat="1" ht="23.25">
      <c r="A242" s="1"/>
      <c r="B242" s="24"/>
      <c r="C242" s="22"/>
      <c r="D242" s="22"/>
      <c r="E242" s="1"/>
      <c r="F242" s="44"/>
    </row>
    <row r="243" spans="1:6" s="3" customFormat="1" ht="23.25">
      <c r="A243" s="1"/>
      <c r="B243" s="24"/>
      <c r="C243" s="22"/>
      <c r="D243" s="22"/>
      <c r="E243" s="1"/>
      <c r="F243" s="44"/>
    </row>
    <row r="244" spans="1:6" s="3" customFormat="1" ht="23.25">
      <c r="A244" s="1"/>
      <c r="B244" s="24"/>
      <c r="C244" s="22"/>
      <c r="D244" s="22"/>
      <c r="E244" s="1"/>
      <c r="F244" s="44"/>
    </row>
    <row r="245" spans="1:6" s="3" customFormat="1" ht="23.25">
      <c r="A245" s="1"/>
      <c r="B245" s="24"/>
      <c r="C245" s="22"/>
      <c r="D245" s="22"/>
      <c r="E245" s="1"/>
      <c r="F245" s="44"/>
    </row>
    <row r="246" spans="1:6" s="3" customFormat="1" ht="23.25">
      <c r="A246" s="1"/>
      <c r="B246" s="24"/>
      <c r="C246" s="22"/>
      <c r="D246" s="22"/>
      <c r="E246" s="1"/>
      <c r="F246" s="44"/>
    </row>
    <row r="247" spans="1:6" s="3" customFormat="1" ht="23.25">
      <c r="A247" s="1"/>
      <c r="B247" s="24"/>
      <c r="C247" s="22"/>
      <c r="D247" s="22"/>
      <c r="E247" s="1"/>
      <c r="F247" s="44"/>
    </row>
    <row r="248" spans="1:6" s="3" customFormat="1" ht="23.25">
      <c r="A248" s="1"/>
      <c r="B248" s="24"/>
      <c r="C248" s="22"/>
      <c r="D248" s="22"/>
      <c r="E248" s="1"/>
      <c r="F248" s="44"/>
    </row>
    <row r="249" spans="1:6" s="3" customFormat="1" ht="23.25">
      <c r="A249" s="1"/>
      <c r="B249" s="24"/>
      <c r="C249" s="22"/>
      <c r="D249" s="22"/>
      <c r="E249" s="1"/>
      <c r="F249" s="44"/>
    </row>
    <row r="250" spans="1:6" s="3" customFormat="1" ht="23.25">
      <c r="A250" s="1"/>
      <c r="B250" s="24"/>
      <c r="C250" s="22"/>
      <c r="D250" s="22"/>
      <c r="E250" s="1"/>
      <c r="F250" s="44"/>
    </row>
    <row r="251" spans="1:6" s="3" customFormat="1" ht="23.25">
      <c r="A251" s="1"/>
      <c r="B251" s="24"/>
      <c r="C251" s="22"/>
      <c r="D251" s="22"/>
      <c r="E251" s="1"/>
      <c r="F251" s="44"/>
    </row>
    <row r="252" spans="1:6" s="3" customFormat="1" ht="23.25">
      <c r="A252" s="1"/>
      <c r="B252" s="24"/>
      <c r="C252" s="22"/>
      <c r="D252" s="22"/>
      <c r="E252" s="1"/>
      <c r="F252" s="44"/>
    </row>
    <row r="253" spans="1:6" s="3" customFormat="1" ht="23.25">
      <c r="A253" s="1"/>
      <c r="B253" s="24"/>
      <c r="C253" s="22"/>
      <c r="D253" s="22"/>
      <c r="E253" s="1"/>
      <c r="F253" s="44"/>
    </row>
    <row r="254" spans="1:6" s="3" customFormat="1" ht="23.25">
      <c r="A254" s="1"/>
      <c r="B254" s="24"/>
      <c r="C254" s="22"/>
      <c r="D254" s="22"/>
      <c r="E254" s="1"/>
      <c r="F254" s="44"/>
    </row>
    <row r="255" spans="1:6" s="3" customFormat="1" ht="23.25">
      <c r="A255" s="1"/>
      <c r="B255" s="24"/>
      <c r="C255" s="22"/>
      <c r="D255" s="22"/>
      <c r="E255" s="1"/>
      <c r="F255" s="44"/>
    </row>
    <row r="256" spans="1:6" s="3" customFormat="1" ht="23.25">
      <c r="A256" s="1"/>
      <c r="B256" s="24"/>
      <c r="C256" s="22"/>
      <c r="D256" s="22"/>
      <c r="E256" s="1"/>
      <c r="F256" s="44"/>
    </row>
    <row r="257" spans="1:6" s="3" customFormat="1" ht="23.25">
      <c r="A257" s="1"/>
      <c r="B257" s="24"/>
      <c r="C257" s="22"/>
      <c r="D257" s="22"/>
      <c r="E257" s="1"/>
      <c r="F257" s="44"/>
    </row>
    <row r="258" spans="1:6" s="3" customFormat="1" ht="23.25">
      <c r="A258" s="1"/>
      <c r="B258" s="24"/>
      <c r="C258" s="22"/>
      <c r="D258" s="22"/>
      <c r="E258" s="1"/>
      <c r="F258" s="44"/>
    </row>
    <row r="259" spans="1:6" s="3" customFormat="1" ht="23.25">
      <c r="A259" s="1"/>
      <c r="B259" s="24"/>
      <c r="C259" s="22"/>
      <c r="D259" s="22"/>
      <c r="E259" s="1"/>
      <c r="F259" s="44"/>
    </row>
    <row r="260" spans="1:6" s="3" customFormat="1" ht="23.25">
      <c r="A260" s="1"/>
      <c r="B260" s="24"/>
      <c r="C260" s="22"/>
      <c r="D260" s="22"/>
      <c r="E260" s="1"/>
      <c r="F260" s="44"/>
    </row>
    <row r="261" spans="1:6" s="3" customFormat="1" ht="23.25">
      <c r="A261" s="1"/>
      <c r="B261" s="24"/>
      <c r="C261" s="22"/>
      <c r="D261" s="22"/>
      <c r="E261" s="1"/>
      <c r="F261" s="44"/>
    </row>
    <row r="262" spans="1:6" s="3" customFormat="1" ht="23.25">
      <c r="A262" s="1"/>
      <c r="B262" s="24"/>
      <c r="C262" s="22"/>
      <c r="D262" s="22"/>
      <c r="E262" s="1"/>
      <c r="F262" s="44"/>
    </row>
    <row r="263" spans="1:6" s="3" customFormat="1" ht="23.25">
      <c r="A263" s="1"/>
      <c r="B263" s="24"/>
      <c r="C263" s="22"/>
      <c r="D263" s="22"/>
      <c r="E263" s="1"/>
      <c r="F263" s="44"/>
    </row>
    <row r="264" spans="1:6" s="3" customFormat="1" ht="23.25">
      <c r="A264" s="1"/>
      <c r="B264" s="24"/>
      <c r="C264" s="22"/>
      <c r="D264" s="22"/>
      <c r="E264" s="1"/>
      <c r="F264" s="44"/>
    </row>
    <row r="265" spans="1:6" s="3" customFormat="1" ht="23.25">
      <c r="A265" s="1"/>
      <c r="B265" s="24"/>
      <c r="C265" s="22"/>
      <c r="D265" s="22"/>
      <c r="E265" s="1"/>
      <c r="F265" s="44"/>
    </row>
    <row r="266" spans="1:6" s="3" customFormat="1" ht="23.25">
      <c r="A266" s="1"/>
      <c r="B266" s="24"/>
      <c r="C266" s="22"/>
      <c r="D266" s="22"/>
      <c r="E266" s="1"/>
      <c r="F266" s="44"/>
    </row>
    <row r="267" spans="1:6" s="3" customFormat="1" ht="23.25">
      <c r="A267" s="1"/>
      <c r="B267" s="24"/>
      <c r="C267" s="22"/>
      <c r="D267" s="22"/>
      <c r="E267" s="1"/>
      <c r="F267" s="44"/>
    </row>
    <row r="268" spans="1:6" s="3" customFormat="1" ht="23.25">
      <c r="A268" s="1"/>
      <c r="B268" s="24"/>
      <c r="C268" s="22"/>
      <c r="D268" s="22"/>
      <c r="E268" s="1"/>
      <c r="F268" s="44"/>
    </row>
    <row r="269" spans="1:6" s="3" customFormat="1" ht="23.25">
      <c r="A269" s="1"/>
      <c r="B269" s="24"/>
      <c r="C269" s="22"/>
      <c r="D269" s="22"/>
      <c r="E269" s="1"/>
      <c r="F269" s="44"/>
    </row>
    <row r="270" spans="1:6" s="3" customFormat="1" ht="23.25">
      <c r="A270" s="1"/>
      <c r="B270" s="24"/>
      <c r="C270" s="22"/>
      <c r="D270" s="22"/>
      <c r="E270" s="1"/>
      <c r="F270" s="44"/>
    </row>
    <row r="271" spans="1:6" s="3" customFormat="1" ht="23.25">
      <c r="A271" s="1"/>
      <c r="B271" s="24"/>
      <c r="C271" s="22"/>
      <c r="D271" s="22"/>
      <c r="E271" s="1"/>
      <c r="F271" s="44"/>
    </row>
    <row r="272" spans="1:6" s="3" customFormat="1" ht="23.25">
      <c r="A272" s="1"/>
      <c r="B272" s="24"/>
      <c r="C272" s="22"/>
      <c r="D272" s="22"/>
      <c r="E272" s="1"/>
      <c r="F272" s="44"/>
    </row>
    <row r="273" spans="1:6" s="3" customFormat="1" ht="23.25">
      <c r="A273" s="1"/>
      <c r="B273" s="24"/>
      <c r="C273" s="22"/>
      <c r="D273" s="22"/>
      <c r="E273" s="1"/>
      <c r="F273" s="44"/>
    </row>
    <row r="274" spans="1:6" s="3" customFormat="1" ht="23.25">
      <c r="A274" s="1"/>
      <c r="B274" s="24"/>
      <c r="C274" s="22"/>
      <c r="D274" s="22"/>
      <c r="E274" s="1"/>
      <c r="F274" s="44"/>
    </row>
    <row r="275" spans="1:6" s="3" customFormat="1" ht="23.25">
      <c r="A275" s="1"/>
      <c r="B275" s="24"/>
      <c r="C275" s="22"/>
      <c r="D275" s="22"/>
      <c r="E275" s="1"/>
      <c r="F275" s="44"/>
    </row>
    <row r="276" spans="1:6" s="3" customFormat="1" ht="23.25">
      <c r="A276" s="1"/>
      <c r="B276" s="24"/>
      <c r="C276" s="22"/>
      <c r="D276" s="22"/>
      <c r="E276" s="1"/>
      <c r="F276" s="44"/>
    </row>
    <row r="277" spans="1:6" s="3" customFormat="1" ht="23.25">
      <c r="A277" s="1"/>
      <c r="B277" s="24"/>
      <c r="C277" s="22"/>
      <c r="D277" s="22"/>
      <c r="E277" s="1"/>
      <c r="F277" s="44"/>
    </row>
    <row r="278" spans="1:6" s="3" customFormat="1" ht="23.25">
      <c r="A278" s="1"/>
      <c r="B278" s="24"/>
      <c r="C278" s="22"/>
      <c r="D278" s="22"/>
      <c r="E278" s="1"/>
      <c r="F278" s="44"/>
    </row>
    <row r="279" spans="1:6" s="3" customFormat="1" ht="23.25">
      <c r="A279" s="1"/>
      <c r="B279" s="24"/>
      <c r="C279" s="22"/>
      <c r="D279" s="22"/>
      <c r="E279" s="1"/>
      <c r="F279" s="44"/>
    </row>
    <row r="280" spans="1:6" s="3" customFormat="1" ht="23.25">
      <c r="A280" s="1"/>
      <c r="B280" s="24"/>
      <c r="C280" s="22"/>
      <c r="D280" s="22"/>
      <c r="E280" s="1"/>
      <c r="F280" s="44"/>
    </row>
    <row r="281" spans="1:6" s="3" customFormat="1" ht="23.25">
      <c r="A281" s="1"/>
      <c r="B281" s="24"/>
      <c r="C281" s="22"/>
      <c r="D281" s="22"/>
      <c r="E281" s="1"/>
      <c r="F281" s="44"/>
    </row>
    <row r="282" spans="1:6" s="3" customFormat="1" ht="23.25">
      <c r="A282" s="1"/>
      <c r="B282" s="24"/>
      <c r="C282" s="22"/>
      <c r="D282" s="22"/>
      <c r="E282" s="1"/>
      <c r="F282" s="44"/>
    </row>
    <row r="283" spans="1:6" s="3" customFormat="1" ht="23.25">
      <c r="A283" s="1"/>
      <c r="B283" s="24"/>
      <c r="C283" s="22"/>
      <c r="D283" s="22"/>
      <c r="E283" s="1"/>
      <c r="F283" s="44"/>
    </row>
    <row r="284" spans="1:6" s="3" customFormat="1" ht="23.25">
      <c r="A284" s="1"/>
      <c r="B284" s="24"/>
      <c r="C284" s="22"/>
      <c r="D284" s="22"/>
      <c r="E284" s="1"/>
      <c r="F284" s="44"/>
    </row>
    <row r="285" spans="1:6" s="3" customFormat="1" ht="23.25">
      <c r="A285" s="1"/>
      <c r="B285" s="24"/>
      <c r="C285" s="22"/>
      <c r="D285" s="22"/>
      <c r="E285" s="1"/>
      <c r="F285" s="44"/>
    </row>
    <row r="286" spans="1:6" s="3" customFormat="1" ht="23.25">
      <c r="A286" s="1"/>
      <c r="B286" s="24"/>
      <c r="C286" s="22"/>
      <c r="D286" s="22"/>
      <c r="E286" s="1"/>
      <c r="F286" s="44"/>
    </row>
    <row r="287" spans="1:6" s="3" customFormat="1" ht="23.25">
      <c r="A287" s="1"/>
      <c r="B287" s="24"/>
      <c r="C287" s="22"/>
      <c r="D287" s="22"/>
      <c r="E287" s="1"/>
      <c r="F287" s="44"/>
    </row>
    <row r="288" spans="1:6" s="3" customFormat="1" ht="23.25">
      <c r="A288" s="1"/>
      <c r="B288" s="24"/>
      <c r="C288" s="22"/>
      <c r="D288" s="22"/>
      <c r="E288" s="1"/>
      <c r="F288" s="44"/>
    </row>
    <row r="289" spans="1:6" s="3" customFormat="1" ht="23.25">
      <c r="A289" s="1"/>
      <c r="B289" s="24"/>
      <c r="C289" s="22"/>
      <c r="D289" s="22"/>
      <c r="E289" s="1"/>
      <c r="F289" s="44"/>
    </row>
    <row r="290" spans="1:6" s="3" customFormat="1" ht="23.25">
      <c r="A290" s="1"/>
      <c r="B290" s="24"/>
      <c r="C290" s="22"/>
      <c r="D290" s="22"/>
      <c r="E290" s="1"/>
      <c r="F290" s="44"/>
    </row>
    <row r="291" spans="1:6" s="3" customFormat="1" ht="23.25">
      <c r="A291" s="1"/>
      <c r="B291" s="24"/>
      <c r="C291" s="22"/>
      <c r="D291" s="22"/>
      <c r="E291" s="1"/>
      <c r="F291" s="44"/>
    </row>
    <row r="292" spans="1:6" s="3" customFormat="1" ht="23.25">
      <c r="A292" s="1"/>
      <c r="B292" s="24"/>
      <c r="C292" s="22"/>
      <c r="D292" s="22"/>
      <c r="E292" s="1"/>
      <c r="F292" s="44"/>
    </row>
    <row r="293" spans="1:6" s="3" customFormat="1" ht="23.25">
      <c r="A293" s="1"/>
      <c r="B293" s="24"/>
      <c r="C293" s="22"/>
      <c r="D293" s="22"/>
      <c r="E293" s="1"/>
      <c r="F293" s="44"/>
    </row>
    <row r="294" spans="1:6" s="3" customFormat="1" ht="23.25">
      <c r="A294" s="1"/>
      <c r="B294" s="24"/>
      <c r="C294" s="22"/>
      <c r="D294" s="22"/>
      <c r="E294" s="1"/>
      <c r="F294" s="44"/>
    </row>
    <row r="295" spans="1:6" s="3" customFormat="1" ht="23.25">
      <c r="A295" s="1"/>
      <c r="B295" s="24"/>
      <c r="C295" s="22"/>
      <c r="D295" s="22"/>
      <c r="E295" s="1"/>
      <c r="F295" s="44"/>
    </row>
    <row r="296" spans="1:6" s="3" customFormat="1" ht="23.25">
      <c r="A296" s="1"/>
      <c r="B296" s="24"/>
      <c r="C296" s="22"/>
      <c r="D296" s="22"/>
      <c r="E296" s="1"/>
      <c r="F296" s="44"/>
    </row>
    <row r="297" spans="1:6" s="3" customFormat="1" ht="23.25">
      <c r="A297" s="1"/>
      <c r="B297" s="24"/>
      <c r="C297" s="22"/>
      <c r="D297" s="22"/>
      <c r="E297" s="1"/>
      <c r="F297" s="44"/>
    </row>
    <row r="298" spans="1:6" s="3" customFormat="1" ht="23.25">
      <c r="A298" s="1"/>
      <c r="B298" s="24"/>
      <c r="C298" s="22"/>
      <c r="D298" s="22"/>
      <c r="E298" s="1"/>
      <c r="F298" s="44"/>
    </row>
    <row r="299" spans="1:6" s="3" customFormat="1" ht="23.25">
      <c r="A299" s="1"/>
      <c r="B299" s="24"/>
      <c r="C299" s="22"/>
      <c r="D299" s="22"/>
      <c r="E299" s="1"/>
      <c r="F299" s="44"/>
    </row>
    <row r="300" spans="1:6" s="3" customFormat="1" ht="23.25">
      <c r="A300" s="1"/>
      <c r="B300" s="24"/>
      <c r="C300" s="22"/>
      <c r="D300" s="22"/>
      <c r="E300" s="1"/>
      <c r="F300" s="44"/>
    </row>
    <row r="301" spans="1:6" s="3" customFormat="1" ht="23.25">
      <c r="A301" s="1"/>
      <c r="B301" s="24"/>
      <c r="C301" s="22"/>
      <c r="D301" s="22"/>
      <c r="E301" s="1"/>
      <c r="F301" s="44"/>
    </row>
    <row r="302" spans="1:6" s="3" customFormat="1" ht="23.25">
      <c r="A302" s="1"/>
      <c r="B302" s="24"/>
      <c r="C302" s="22"/>
      <c r="D302" s="22"/>
      <c r="E302" s="1"/>
      <c r="F302" s="44"/>
    </row>
    <row r="303" spans="1:6" s="3" customFormat="1" ht="23.25">
      <c r="A303" s="1"/>
      <c r="B303" s="24"/>
      <c r="C303" s="22"/>
      <c r="D303" s="22"/>
      <c r="E303" s="1"/>
      <c r="F303" s="44"/>
    </row>
    <row r="304" spans="1:6" s="3" customFormat="1" ht="23.25">
      <c r="A304" s="1"/>
      <c r="B304" s="24"/>
      <c r="C304" s="22"/>
      <c r="D304" s="22"/>
      <c r="E304" s="1"/>
      <c r="F304" s="44"/>
    </row>
    <row r="305" spans="1:6" s="3" customFormat="1" ht="23.25">
      <c r="A305" s="1"/>
      <c r="B305" s="24"/>
      <c r="C305" s="22"/>
      <c r="D305" s="22"/>
      <c r="E305" s="1"/>
      <c r="F305" s="44"/>
    </row>
    <row r="306" spans="1:6" s="3" customFormat="1" ht="23.25">
      <c r="A306" s="1"/>
      <c r="B306" s="24"/>
      <c r="C306" s="22"/>
      <c r="D306" s="22"/>
      <c r="E306" s="1"/>
      <c r="F306" s="44"/>
    </row>
    <row r="307" spans="1:6" s="3" customFormat="1" ht="23.25">
      <c r="A307" s="1"/>
      <c r="B307" s="24"/>
      <c r="C307" s="22"/>
      <c r="D307" s="22"/>
      <c r="E307" s="1"/>
      <c r="F307" s="44"/>
    </row>
    <row r="308" spans="1:6" s="3" customFormat="1" ht="23.25">
      <c r="A308" s="1"/>
      <c r="B308" s="24"/>
      <c r="C308" s="22"/>
      <c r="D308" s="22"/>
      <c r="E308" s="1"/>
      <c r="F308" s="44"/>
    </row>
    <row r="309" spans="1:6" s="3" customFormat="1" ht="23.25">
      <c r="A309" s="1"/>
      <c r="B309" s="24"/>
      <c r="C309" s="22"/>
      <c r="D309" s="22"/>
      <c r="E309" s="1"/>
      <c r="F309" s="44"/>
    </row>
    <row r="310" spans="1:6" s="3" customFormat="1" ht="23.25">
      <c r="A310" s="1"/>
      <c r="B310" s="24"/>
      <c r="C310" s="22"/>
      <c r="D310" s="22"/>
      <c r="E310" s="1"/>
      <c r="F310" s="44"/>
    </row>
    <row r="311" spans="1:6" s="3" customFormat="1" ht="23.25">
      <c r="A311" s="1"/>
      <c r="B311" s="24"/>
      <c r="C311" s="22"/>
      <c r="D311" s="22"/>
      <c r="E311" s="1"/>
      <c r="F311" s="44"/>
    </row>
    <row r="312" spans="1:6" s="3" customFormat="1" ht="23.25">
      <c r="A312" s="1"/>
      <c r="B312" s="24"/>
      <c r="C312" s="22"/>
      <c r="D312" s="22"/>
      <c r="E312" s="1"/>
      <c r="F312" s="44"/>
    </row>
    <row r="313" spans="1:6" s="3" customFormat="1" ht="23.25">
      <c r="A313" s="1"/>
      <c r="B313" s="24"/>
      <c r="C313" s="22"/>
      <c r="D313" s="22"/>
      <c r="E313" s="1"/>
      <c r="F313" s="44"/>
    </row>
    <row r="314" spans="1:6" s="3" customFormat="1" ht="23.25">
      <c r="A314" s="1"/>
      <c r="B314" s="24"/>
      <c r="C314" s="22"/>
      <c r="D314" s="22"/>
      <c r="E314" s="1"/>
      <c r="F314" s="44"/>
    </row>
    <row r="315" spans="1:6" s="3" customFormat="1" ht="23.25">
      <c r="A315" s="1"/>
      <c r="B315" s="24"/>
      <c r="C315" s="22"/>
      <c r="D315" s="22"/>
      <c r="E315" s="1"/>
      <c r="F315" s="44"/>
    </row>
    <row r="316" spans="1:6" s="3" customFormat="1" ht="23.25">
      <c r="A316" s="1"/>
      <c r="B316" s="24"/>
      <c r="C316" s="22"/>
      <c r="D316" s="22"/>
      <c r="E316" s="1"/>
      <c r="F316" s="44"/>
    </row>
    <row r="317" spans="1:6" s="3" customFormat="1" ht="23.25">
      <c r="A317" s="1"/>
      <c r="B317" s="24"/>
      <c r="C317" s="22"/>
      <c r="D317" s="22"/>
      <c r="E317" s="1"/>
      <c r="F317" s="44"/>
    </row>
    <row r="318" spans="1:6" s="3" customFormat="1" ht="23.25">
      <c r="A318" s="1"/>
      <c r="B318" s="24"/>
      <c r="C318" s="22"/>
      <c r="D318" s="22"/>
      <c r="E318" s="1"/>
      <c r="F318" s="44"/>
    </row>
    <row r="319" spans="1:6" s="3" customFormat="1" ht="23.25">
      <c r="A319" s="1"/>
      <c r="B319" s="24"/>
      <c r="C319" s="22"/>
      <c r="D319" s="22"/>
      <c r="E319" s="1"/>
      <c r="F319" s="44"/>
    </row>
    <row r="320" spans="1:6" s="3" customFormat="1" ht="23.25">
      <c r="A320" s="1"/>
      <c r="B320" s="24"/>
      <c r="C320" s="22"/>
      <c r="D320" s="22"/>
      <c r="E320" s="1"/>
      <c r="F320" s="44"/>
    </row>
    <row r="321" spans="1:6" s="3" customFormat="1" ht="23.25">
      <c r="A321" s="1"/>
      <c r="B321" s="24"/>
      <c r="C321" s="22"/>
      <c r="D321" s="22"/>
      <c r="E321" s="1"/>
      <c r="F321" s="44"/>
    </row>
    <row r="322" spans="1:6" s="3" customFormat="1" ht="23.25">
      <c r="A322" s="1"/>
      <c r="B322" s="24"/>
      <c r="C322" s="22"/>
      <c r="D322" s="22"/>
      <c r="E322" s="1"/>
      <c r="F322" s="44"/>
    </row>
    <row r="323" spans="1:6" s="3" customFormat="1" ht="23.25">
      <c r="A323" s="1"/>
      <c r="B323" s="24"/>
      <c r="C323" s="22"/>
      <c r="D323" s="22"/>
      <c r="E323" s="1"/>
      <c r="F323" s="44"/>
    </row>
    <row r="324" spans="1:6" s="3" customFormat="1" ht="23.25">
      <c r="A324" s="1"/>
      <c r="B324" s="24"/>
      <c r="C324" s="22"/>
      <c r="D324" s="22"/>
      <c r="E324" s="1"/>
      <c r="F324" s="44"/>
    </row>
    <row r="325" spans="1:6" s="3" customFormat="1" ht="23.25">
      <c r="A325" s="1"/>
      <c r="B325" s="24"/>
      <c r="C325" s="22"/>
      <c r="D325" s="22"/>
      <c r="E325" s="1"/>
      <c r="F325" s="44"/>
    </row>
    <row r="326" spans="1:6" s="3" customFormat="1" ht="23.25">
      <c r="A326" s="1"/>
      <c r="B326" s="24"/>
      <c r="C326" s="22"/>
      <c r="D326" s="22"/>
      <c r="E326" s="1"/>
      <c r="F326" s="44"/>
    </row>
    <row r="327" spans="1:6" s="3" customFormat="1" ht="23.25">
      <c r="A327" s="1"/>
      <c r="B327" s="24"/>
      <c r="C327" s="22"/>
      <c r="D327" s="22"/>
      <c r="E327" s="1"/>
      <c r="F327" s="44"/>
    </row>
    <row r="328" spans="1:6" s="3" customFormat="1" ht="23.25">
      <c r="A328" s="1"/>
      <c r="B328" s="24"/>
      <c r="C328" s="22"/>
      <c r="D328" s="22"/>
      <c r="E328" s="1"/>
      <c r="F328" s="44"/>
    </row>
    <row r="329" spans="1:6" s="3" customFormat="1" ht="23.25">
      <c r="A329" s="1"/>
      <c r="B329" s="24"/>
      <c r="C329" s="22"/>
      <c r="D329" s="22"/>
      <c r="E329" s="1"/>
      <c r="F329" s="44"/>
    </row>
    <row r="330" spans="1:6" s="3" customFormat="1" ht="23.25">
      <c r="A330" s="1"/>
      <c r="B330" s="24"/>
      <c r="C330" s="22"/>
      <c r="D330" s="22"/>
      <c r="E330" s="1"/>
      <c r="F330" s="44"/>
    </row>
    <row r="331" spans="1:6" s="3" customFormat="1" ht="23.25">
      <c r="A331" s="1"/>
      <c r="B331" s="24"/>
      <c r="C331" s="22"/>
      <c r="D331" s="22"/>
      <c r="E331" s="1"/>
      <c r="F331" s="44"/>
    </row>
    <row r="332" spans="1:6" s="3" customFormat="1" ht="23.25">
      <c r="A332" s="1"/>
      <c r="B332" s="24"/>
      <c r="C332" s="22"/>
      <c r="D332" s="22"/>
      <c r="E332" s="1"/>
      <c r="F332" s="44"/>
    </row>
    <row r="333" spans="1:6" s="3" customFormat="1" ht="23.25">
      <c r="A333" s="1"/>
      <c r="B333" s="24"/>
      <c r="C333" s="22"/>
      <c r="D333" s="22"/>
      <c r="E333" s="1"/>
      <c r="F333" s="44"/>
    </row>
    <row r="334" spans="1:6" s="3" customFormat="1" ht="23.25">
      <c r="A334" s="1"/>
      <c r="B334" s="24"/>
      <c r="C334" s="22"/>
      <c r="D334" s="22"/>
      <c r="E334" s="1"/>
      <c r="F334" s="44"/>
    </row>
    <row r="335" spans="1:6" s="3" customFormat="1" ht="23.25">
      <c r="A335" s="1"/>
      <c r="B335" s="24"/>
      <c r="C335" s="22"/>
      <c r="D335" s="22"/>
      <c r="E335" s="1"/>
      <c r="F335" s="44"/>
    </row>
    <row r="336" spans="1:6" s="3" customFormat="1" ht="23.25">
      <c r="A336" s="1"/>
      <c r="B336" s="24"/>
      <c r="C336" s="22"/>
      <c r="D336" s="22"/>
      <c r="E336" s="1"/>
      <c r="F336" s="44"/>
    </row>
    <row r="337" spans="1:6" s="3" customFormat="1" ht="23.25">
      <c r="A337" s="1"/>
      <c r="B337" s="24"/>
      <c r="C337" s="22"/>
      <c r="D337" s="22"/>
      <c r="E337" s="1"/>
      <c r="F337" s="44"/>
    </row>
    <row r="338" spans="1:6" s="3" customFormat="1" ht="23.25">
      <c r="A338" s="1"/>
      <c r="B338" s="24"/>
      <c r="C338" s="22"/>
      <c r="D338" s="22"/>
      <c r="E338" s="1"/>
      <c r="F338" s="44"/>
    </row>
    <row r="339" spans="1:6" s="3" customFormat="1" ht="23.25">
      <c r="A339" s="1"/>
      <c r="B339" s="24"/>
      <c r="C339" s="22"/>
      <c r="D339" s="22"/>
      <c r="E339" s="1"/>
      <c r="F339" s="44"/>
    </row>
    <row r="340" spans="1:6" s="3" customFormat="1" ht="23.25">
      <c r="A340" s="1"/>
      <c r="B340" s="24"/>
      <c r="C340" s="22"/>
      <c r="D340" s="22"/>
      <c r="E340" s="1"/>
      <c r="F340" s="44"/>
    </row>
    <row r="341" spans="1:6" s="3" customFormat="1" ht="23.25">
      <c r="A341" s="1"/>
      <c r="B341" s="24"/>
      <c r="C341" s="22"/>
      <c r="D341" s="22"/>
      <c r="E341" s="1"/>
      <c r="F341" s="44"/>
    </row>
    <row r="342" spans="1:6" s="3" customFormat="1" ht="23.25">
      <c r="A342" s="1"/>
      <c r="B342" s="24"/>
      <c r="C342" s="22"/>
      <c r="D342" s="22"/>
      <c r="E342" s="1"/>
      <c r="F342" s="44"/>
    </row>
    <row r="343" spans="1:6" s="3" customFormat="1" ht="23.25">
      <c r="A343" s="1"/>
      <c r="B343" s="24"/>
      <c r="C343" s="22"/>
      <c r="D343" s="22"/>
      <c r="E343" s="1"/>
      <c r="F343" s="44"/>
    </row>
    <row r="344" spans="1:6" s="3" customFormat="1" ht="23.25">
      <c r="A344" s="1"/>
      <c r="B344" s="24"/>
      <c r="C344" s="22"/>
      <c r="D344" s="22"/>
      <c r="E344" s="1"/>
      <c r="F344" s="44"/>
    </row>
    <row r="345" spans="1:6" s="3" customFormat="1" ht="23.25">
      <c r="A345" s="1"/>
      <c r="B345" s="24"/>
      <c r="C345" s="22"/>
      <c r="D345" s="22"/>
      <c r="E345" s="1"/>
      <c r="F345" s="44"/>
    </row>
    <row r="346" spans="1:6" s="3" customFormat="1" ht="23.25">
      <c r="A346" s="1"/>
      <c r="B346" s="24"/>
      <c r="C346" s="22"/>
      <c r="D346" s="22"/>
      <c r="E346" s="1"/>
      <c r="F346" s="44"/>
    </row>
    <row r="347" spans="1:6" s="3" customFormat="1" ht="23.25">
      <c r="A347" s="1"/>
      <c r="B347" s="24"/>
      <c r="C347" s="22"/>
      <c r="D347" s="22"/>
      <c r="E347" s="1"/>
      <c r="F347" s="44"/>
    </row>
    <row r="348" spans="1:6" s="3" customFormat="1" ht="23.25">
      <c r="A348" s="1"/>
      <c r="B348" s="24"/>
      <c r="C348" s="22"/>
      <c r="D348" s="22"/>
      <c r="E348" s="1"/>
      <c r="F348" s="44"/>
    </row>
    <row r="349" spans="1:6" s="3" customFormat="1" ht="23.25">
      <c r="A349" s="1"/>
      <c r="B349" s="24"/>
      <c r="C349" s="22"/>
      <c r="D349" s="22"/>
      <c r="E349" s="1"/>
      <c r="F349" s="44"/>
    </row>
    <row r="350" spans="1:6" s="3" customFormat="1" ht="23.25">
      <c r="A350" s="1"/>
      <c r="B350" s="24"/>
      <c r="C350" s="22"/>
      <c r="D350" s="22"/>
      <c r="E350" s="1"/>
      <c r="F350" s="44"/>
    </row>
    <row r="351" spans="1:6" s="3" customFormat="1" ht="23.25">
      <c r="A351" s="1"/>
      <c r="B351" s="24"/>
      <c r="C351" s="22"/>
      <c r="D351" s="22"/>
      <c r="E351" s="1"/>
      <c r="F351" s="44"/>
    </row>
    <row r="352" spans="1:6" s="3" customFormat="1" ht="23.25">
      <c r="A352" s="1"/>
      <c r="B352" s="24"/>
      <c r="C352" s="22"/>
      <c r="D352" s="22"/>
      <c r="E352" s="1"/>
      <c r="F352" s="44"/>
    </row>
    <row r="353" spans="1:6" s="3" customFormat="1" ht="23.25">
      <c r="A353" s="1"/>
      <c r="B353" s="24"/>
      <c r="C353" s="22"/>
      <c r="D353" s="22"/>
      <c r="E353" s="1"/>
      <c r="F353" s="44"/>
    </row>
  </sheetData>
  <sheetProtection/>
  <mergeCells count="26"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A45:B45"/>
    <mergeCell ref="A32:B32"/>
    <mergeCell ref="A36:F36"/>
    <mergeCell ref="A37:F37"/>
    <mergeCell ref="A38:F38"/>
    <mergeCell ref="A39:F39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7"/>
  <sheetViews>
    <sheetView zoomScale="150" zoomScaleNormal="150" zoomScalePageLayoutView="0" workbookViewId="0" topLeftCell="A1">
      <selection activeCell="A33" sqref="A33"/>
    </sheetView>
  </sheetViews>
  <sheetFormatPr defaultColWidth="9.140625" defaultRowHeight="21.75"/>
  <cols>
    <col min="1" max="1" width="40.140625" style="2" customWidth="1"/>
    <col min="2" max="2" width="13.8515625" style="108" customWidth="1"/>
    <col min="3" max="3" width="14.00390625" style="108" customWidth="1"/>
    <col min="4" max="4" width="13.57421875" style="108" customWidth="1"/>
  </cols>
  <sheetData>
    <row r="1" spans="1:4" s="46" customFormat="1" ht="21">
      <c r="A1" s="287" t="s">
        <v>83</v>
      </c>
      <c r="B1" s="287"/>
      <c r="C1" s="287"/>
      <c r="D1" s="287"/>
    </row>
    <row r="2" spans="1:4" s="46" customFormat="1" ht="21">
      <c r="A2" s="287" t="s">
        <v>90</v>
      </c>
      <c r="B2" s="287"/>
      <c r="C2" s="287"/>
      <c r="D2" s="287"/>
    </row>
    <row r="3" spans="1:4" s="46" customFormat="1" ht="21">
      <c r="A3" s="47" t="s">
        <v>91</v>
      </c>
      <c r="B3" s="95" t="s">
        <v>92</v>
      </c>
      <c r="C3" s="96" t="s">
        <v>93</v>
      </c>
      <c r="D3" s="97" t="s">
        <v>94</v>
      </c>
    </row>
    <row r="4" spans="1:4" s="46" customFormat="1" ht="21">
      <c r="A4" s="46" t="s">
        <v>49</v>
      </c>
      <c r="B4" s="98">
        <v>31463</v>
      </c>
      <c r="C4" s="98">
        <v>13984.14</v>
      </c>
      <c r="D4" s="98">
        <v>31463</v>
      </c>
    </row>
    <row r="5" spans="1:4" s="46" customFormat="1" ht="21">
      <c r="A5" s="46" t="s">
        <v>15</v>
      </c>
      <c r="B5" s="98">
        <v>92230</v>
      </c>
      <c r="C5" s="98">
        <v>125010</v>
      </c>
      <c r="D5" s="99">
        <v>1561669</v>
      </c>
    </row>
    <row r="6" spans="1:4" s="46" customFormat="1" ht="21">
      <c r="A6" s="46" t="s">
        <v>16</v>
      </c>
      <c r="B6" s="98">
        <v>3929.95</v>
      </c>
      <c r="C6" s="98">
        <v>0</v>
      </c>
      <c r="D6" s="99">
        <v>9167.05</v>
      </c>
    </row>
    <row r="7" spans="1:4" s="46" customFormat="1" ht="21">
      <c r="A7" s="46" t="s">
        <v>17</v>
      </c>
      <c r="B7" s="98">
        <v>4715.94</v>
      </c>
      <c r="C7" s="98">
        <v>0</v>
      </c>
      <c r="D7" s="99">
        <v>11000.46</v>
      </c>
    </row>
    <row r="8" spans="1:4" s="46" customFormat="1" ht="21">
      <c r="A8" s="46" t="s">
        <v>50</v>
      </c>
      <c r="B8" s="98">
        <v>101376.54</v>
      </c>
      <c r="C8" s="98">
        <v>0</v>
      </c>
      <c r="D8" s="99">
        <v>323335.16</v>
      </c>
    </row>
    <row r="9" spans="1:4" s="46" customFormat="1" ht="21">
      <c r="A9" s="46" t="s">
        <v>201</v>
      </c>
      <c r="B9" s="98">
        <v>0</v>
      </c>
      <c r="C9" s="98">
        <v>0</v>
      </c>
      <c r="D9" s="99">
        <v>45000</v>
      </c>
    </row>
    <row r="10" spans="1:4" s="46" customFormat="1" ht="21">
      <c r="A10" s="46" t="s">
        <v>200</v>
      </c>
      <c r="B10" s="98">
        <v>0</v>
      </c>
      <c r="C10" s="98">
        <v>0</v>
      </c>
      <c r="D10" s="99">
        <v>5500</v>
      </c>
    </row>
    <row r="11" spans="1:4" s="46" customFormat="1" ht="21">
      <c r="A11" s="46" t="s">
        <v>281</v>
      </c>
      <c r="B11" s="98">
        <v>0</v>
      </c>
      <c r="C11" s="98">
        <v>0</v>
      </c>
      <c r="D11" s="99">
        <v>63400</v>
      </c>
    </row>
    <row r="12" spans="1:4" s="47" customFormat="1" ht="21.75" thickBot="1">
      <c r="A12" s="100" t="s">
        <v>18</v>
      </c>
      <c r="B12" s="101">
        <f>SUM(B4:B11)</f>
        <v>233715.43</v>
      </c>
      <c r="C12" s="101">
        <f>SUM(C4:C11)</f>
        <v>138994.14</v>
      </c>
      <c r="D12" s="101">
        <f>SUM(D4:D11)</f>
        <v>2050534.67</v>
      </c>
    </row>
    <row r="13" spans="1:4" s="46" customFormat="1" ht="21.75" thickTop="1">
      <c r="A13" s="47" t="s">
        <v>126</v>
      </c>
      <c r="B13" s="102"/>
      <c r="C13" s="102"/>
      <c r="D13" s="102"/>
    </row>
    <row r="14" spans="1:4" s="46" customFormat="1" ht="21">
      <c r="A14" s="47" t="s">
        <v>112</v>
      </c>
      <c r="B14" s="95" t="s">
        <v>92</v>
      </c>
      <c r="C14" s="96" t="s">
        <v>93</v>
      </c>
      <c r="D14" s="97" t="s">
        <v>94</v>
      </c>
    </row>
    <row r="15" spans="1:4" s="46" customFormat="1" ht="21">
      <c r="A15" s="46" t="s">
        <v>127</v>
      </c>
      <c r="B15" s="112">
        <v>0</v>
      </c>
      <c r="C15" s="105">
        <v>0</v>
      </c>
      <c r="D15" s="113">
        <v>121179</v>
      </c>
    </row>
    <row r="16" spans="1:4" s="46" customFormat="1" ht="21">
      <c r="A16" s="46" t="s">
        <v>174</v>
      </c>
      <c r="B16" s="103">
        <v>0</v>
      </c>
      <c r="C16" s="103">
        <v>0</v>
      </c>
      <c r="D16" s="103">
        <v>327713</v>
      </c>
    </row>
    <row r="17" spans="1:4" s="47" customFormat="1" ht="21.75" thickBot="1">
      <c r="A17" s="100" t="s">
        <v>18</v>
      </c>
      <c r="B17" s="101">
        <v>0</v>
      </c>
      <c r="C17" s="101">
        <f>SUM(C15:C16)</f>
        <v>0</v>
      </c>
      <c r="D17" s="101">
        <f>SUM(D15:D16)</f>
        <v>448892</v>
      </c>
    </row>
    <row r="18" spans="1:4" s="46" customFormat="1" ht="21.75" thickTop="1">
      <c r="A18" s="47" t="s">
        <v>128</v>
      </c>
      <c r="B18" s="102"/>
      <c r="C18" s="102"/>
      <c r="D18" s="102"/>
    </row>
    <row r="19" spans="1:4" s="46" customFormat="1" ht="21">
      <c r="A19" s="47" t="s">
        <v>112</v>
      </c>
      <c r="B19" s="95" t="s">
        <v>92</v>
      </c>
      <c r="C19" s="96" t="s">
        <v>93</v>
      </c>
      <c r="D19" s="97" t="s">
        <v>94</v>
      </c>
    </row>
    <row r="20" spans="1:4" s="46" customFormat="1" ht="21">
      <c r="A20" s="46" t="s">
        <v>175</v>
      </c>
      <c r="B20" s="103">
        <v>0</v>
      </c>
      <c r="C20" s="103">
        <v>0</v>
      </c>
      <c r="D20" s="103">
        <v>2925</v>
      </c>
    </row>
    <row r="21" spans="1:4" s="46" customFormat="1" ht="21">
      <c r="A21" s="46" t="s">
        <v>9</v>
      </c>
      <c r="B21" s="103">
        <v>0</v>
      </c>
      <c r="C21" s="103">
        <v>0</v>
      </c>
      <c r="D21" s="103">
        <v>0</v>
      </c>
    </row>
    <row r="22" spans="1:4" s="46" customFormat="1" ht="21">
      <c r="A22" s="46" t="s">
        <v>13</v>
      </c>
      <c r="B22" s="166">
        <v>0</v>
      </c>
      <c r="C22" s="166">
        <v>0</v>
      </c>
      <c r="D22" s="166">
        <v>100000</v>
      </c>
    </row>
    <row r="23" spans="1:4" s="46" customFormat="1" ht="21.75" thickBot="1">
      <c r="A23" s="100" t="s">
        <v>18</v>
      </c>
      <c r="B23" s="101">
        <f>SUM(B20:B21)</f>
        <v>0</v>
      </c>
      <c r="C23" s="101">
        <v>0</v>
      </c>
      <c r="D23" s="101">
        <f>SUM(D20:D22)</f>
        <v>102925</v>
      </c>
    </row>
    <row r="24" spans="1:4" s="46" customFormat="1" ht="21.75" thickTop="1">
      <c r="A24" s="47" t="s">
        <v>130</v>
      </c>
      <c r="B24" s="104"/>
      <c r="C24" s="102"/>
      <c r="D24" s="102"/>
    </row>
    <row r="25" spans="1:4" s="46" customFormat="1" ht="21">
      <c r="A25" s="47" t="s">
        <v>131</v>
      </c>
      <c r="B25" s="95" t="s">
        <v>92</v>
      </c>
      <c r="C25" s="96" t="s">
        <v>93</v>
      </c>
      <c r="D25" s="97" t="s">
        <v>94</v>
      </c>
    </row>
    <row r="26" spans="1:4" s="46" customFormat="1" ht="21">
      <c r="A26" s="46" t="s">
        <v>133</v>
      </c>
      <c r="B26" s="105">
        <v>3510300</v>
      </c>
      <c r="C26" s="103">
        <v>586600</v>
      </c>
      <c r="D26" s="103">
        <v>2960000</v>
      </c>
    </row>
    <row r="27" spans="1:4" s="46" customFormat="1" ht="21">
      <c r="A27" s="46" t="s">
        <v>134</v>
      </c>
      <c r="B27" s="105">
        <v>9000</v>
      </c>
      <c r="C27" s="103">
        <v>0</v>
      </c>
      <c r="D27" s="103">
        <v>16500</v>
      </c>
    </row>
    <row r="28" spans="1:4" s="46" customFormat="1" ht="21">
      <c r="A28" s="46" t="s">
        <v>303</v>
      </c>
      <c r="B28" s="105">
        <v>0</v>
      </c>
      <c r="C28" s="103">
        <v>288420</v>
      </c>
      <c r="D28" s="103">
        <v>0</v>
      </c>
    </row>
    <row r="29" spans="1:4" s="46" customFormat="1" ht="21">
      <c r="A29" s="46" t="s">
        <v>202</v>
      </c>
      <c r="B29" s="105">
        <v>0</v>
      </c>
      <c r="C29" s="103">
        <v>89580</v>
      </c>
      <c r="D29" s="103">
        <v>0</v>
      </c>
    </row>
    <row r="30" spans="1:4" s="46" customFormat="1" ht="21">
      <c r="A30" s="46" t="s">
        <v>135</v>
      </c>
      <c r="B30" s="105">
        <v>0</v>
      </c>
      <c r="C30" s="103">
        <v>12600</v>
      </c>
      <c r="D30" s="103">
        <v>2520</v>
      </c>
    </row>
    <row r="31" spans="1:4" s="46" customFormat="1" ht="21">
      <c r="A31" s="46" t="s">
        <v>163</v>
      </c>
      <c r="B31" s="105">
        <v>0</v>
      </c>
      <c r="C31" s="103">
        <v>105000</v>
      </c>
      <c r="D31" s="103">
        <v>0</v>
      </c>
    </row>
    <row r="32" spans="1:4" s="46" customFormat="1" ht="21">
      <c r="A32" s="46" t="s">
        <v>173</v>
      </c>
      <c r="B32" s="105">
        <v>0</v>
      </c>
      <c r="C32" s="103">
        <v>0</v>
      </c>
      <c r="D32" s="103">
        <v>0</v>
      </c>
    </row>
    <row r="33" spans="1:4" s="46" customFormat="1" ht="21">
      <c r="A33" s="46" t="s">
        <v>172</v>
      </c>
      <c r="B33" s="103">
        <v>0</v>
      </c>
      <c r="C33" s="103">
        <v>0</v>
      </c>
      <c r="D33" s="103">
        <v>0</v>
      </c>
    </row>
    <row r="34" spans="1:4" s="46" customFormat="1" ht="21.75" thickBot="1">
      <c r="A34" s="100" t="s">
        <v>18</v>
      </c>
      <c r="B34" s="101">
        <f>SUM(B26:B33)</f>
        <v>3519300</v>
      </c>
      <c r="C34" s="101">
        <f>SUM(C26:C33)</f>
        <v>1082200</v>
      </c>
      <c r="D34" s="101">
        <f>SUM(D26:D33)</f>
        <v>2979020</v>
      </c>
    </row>
    <row r="35" spans="1:4" s="46" customFormat="1" ht="21.75" thickTop="1">
      <c r="A35" s="100"/>
      <c r="B35" s="106"/>
      <c r="C35" s="106"/>
      <c r="D35" s="106"/>
    </row>
    <row r="36" spans="1:6" s="46" customFormat="1" ht="21">
      <c r="A36" s="278" t="s">
        <v>293</v>
      </c>
      <c r="B36" s="278"/>
      <c r="C36" s="278"/>
      <c r="D36" s="278"/>
      <c r="E36" s="278"/>
      <c r="F36" s="220"/>
    </row>
    <row r="37" spans="1:6" s="19" customFormat="1" ht="21.75">
      <c r="A37" s="279" t="s">
        <v>294</v>
      </c>
      <c r="B37" s="279"/>
      <c r="C37" s="279"/>
      <c r="D37" s="279"/>
      <c r="E37" s="279"/>
      <c r="F37" s="221"/>
    </row>
    <row r="38" spans="1:6" s="19" customFormat="1" ht="21.75">
      <c r="A38" s="273" t="s">
        <v>132</v>
      </c>
      <c r="B38" s="273"/>
      <c r="C38" s="273"/>
      <c r="D38" s="273"/>
      <c r="E38" s="273"/>
      <c r="F38" s="48"/>
    </row>
    <row r="39" spans="1:6" s="19" customFormat="1" ht="21.75">
      <c r="A39" s="286" t="s">
        <v>132</v>
      </c>
      <c r="B39" s="286"/>
      <c r="C39" s="286"/>
      <c r="D39" s="286"/>
      <c r="E39" s="286"/>
      <c r="F39" s="48"/>
    </row>
    <row r="40" spans="1:6" s="19" customFormat="1" ht="21.75">
      <c r="A40" s="49"/>
      <c r="B40" s="49"/>
      <c r="C40" s="49"/>
      <c r="D40" s="49"/>
      <c r="E40" s="49"/>
      <c r="F40" s="48"/>
    </row>
    <row r="41" spans="1:6" s="19" customFormat="1" ht="21.75">
      <c r="A41" s="287" t="s">
        <v>83</v>
      </c>
      <c r="B41" s="287"/>
      <c r="C41" s="287"/>
      <c r="D41" s="287"/>
      <c r="E41" s="49"/>
      <c r="F41" s="49"/>
    </row>
    <row r="42" spans="1:6" s="19" customFormat="1" ht="21.75">
      <c r="A42" s="287" t="s">
        <v>90</v>
      </c>
      <c r="B42" s="287"/>
      <c r="C42" s="287"/>
      <c r="D42" s="287"/>
      <c r="E42" s="49"/>
      <c r="F42" s="49"/>
    </row>
    <row r="43" spans="1:4" s="19" customFormat="1" ht="21.75">
      <c r="A43" s="47" t="s">
        <v>136</v>
      </c>
      <c r="B43" s="104"/>
      <c r="C43" s="107"/>
      <c r="D43" s="107"/>
    </row>
    <row r="44" spans="1:4" s="19" customFormat="1" ht="21.75">
      <c r="A44" s="47" t="s">
        <v>131</v>
      </c>
      <c r="B44" s="95" t="s">
        <v>92</v>
      </c>
      <c r="C44" s="96" t="s">
        <v>93</v>
      </c>
      <c r="D44" s="97" t="s">
        <v>94</v>
      </c>
    </row>
    <row r="45" spans="1:4" s="19" customFormat="1" ht="21.75">
      <c r="A45" s="46" t="s">
        <v>133</v>
      </c>
      <c r="B45" s="105">
        <v>586600</v>
      </c>
      <c r="C45" s="105">
        <v>586600</v>
      </c>
      <c r="D45" s="103">
        <v>0</v>
      </c>
    </row>
    <row r="46" spans="1:4" s="19" customFormat="1" ht="21.75">
      <c r="A46" s="46" t="s">
        <v>134</v>
      </c>
      <c r="B46" s="105">
        <v>0</v>
      </c>
      <c r="C46" s="105">
        <v>71000</v>
      </c>
      <c r="D46" s="103">
        <v>71000</v>
      </c>
    </row>
    <row r="47" spans="1:4" s="19" customFormat="1" ht="21.75">
      <c r="A47" s="46" t="s">
        <v>302</v>
      </c>
      <c r="B47" s="105">
        <v>288420</v>
      </c>
      <c r="C47" s="105">
        <v>48070</v>
      </c>
      <c r="D47" s="105">
        <v>62170</v>
      </c>
    </row>
    <row r="48" spans="1:4" s="19" customFormat="1" ht="21.75">
      <c r="A48" s="46" t="s">
        <v>202</v>
      </c>
      <c r="B48" s="105">
        <v>89580</v>
      </c>
      <c r="C48" s="105">
        <v>14930</v>
      </c>
      <c r="D48" s="105">
        <v>18830</v>
      </c>
    </row>
    <row r="49" spans="1:4" s="19" customFormat="1" ht="21.75">
      <c r="A49" s="46" t="s">
        <v>135</v>
      </c>
      <c r="B49" s="105">
        <v>12600</v>
      </c>
      <c r="C49" s="105">
        <v>0</v>
      </c>
      <c r="D49" s="105">
        <v>0</v>
      </c>
    </row>
    <row r="50" spans="1:4" s="19" customFormat="1" ht="21.75">
      <c r="A50" s="46" t="s">
        <v>250</v>
      </c>
      <c r="B50" s="103">
        <v>0</v>
      </c>
      <c r="C50" s="103">
        <v>0</v>
      </c>
      <c r="D50" s="103">
        <v>0</v>
      </c>
    </row>
    <row r="51" spans="1:4" s="47" customFormat="1" ht="21.75" thickBot="1">
      <c r="A51" s="100" t="s">
        <v>18</v>
      </c>
      <c r="B51" s="101">
        <f>SUM(B45:B50)</f>
        <v>977200</v>
      </c>
      <c r="C51" s="101">
        <f>SUM(C45:C50)</f>
        <v>720600</v>
      </c>
      <c r="D51" s="101">
        <f>SUM(D45:D50)</f>
        <v>152000</v>
      </c>
    </row>
    <row r="52" spans="2:4" s="19" customFormat="1" ht="22.5" thickTop="1">
      <c r="B52" s="107"/>
      <c r="C52" s="107"/>
      <c r="D52" s="107"/>
    </row>
    <row r="53" spans="2:4" s="19" customFormat="1" ht="21.75">
      <c r="B53" s="107"/>
      <c r="C53" s="107"/>
      <c r="D53" s="107"/>
    </row>
    <row r="54" spans="2:4" s="19" customFormat="1" ht="21.75">
      <c r="B54" s="107"/>
      <c r="C54" s="107"/>
      <c r="D54" s="107"/>
    </row>
    <row r="55" spans="2:4" s="19" customFormat="1" ht="21.75">
      <c r="B55" s="107"/>
      <c r="C55" s="107"/>
      <c r="D55" s="107"/>
    </row>
    <row r="56" spans="2:4" s="19" customFormat="1" ht="21.75">
      <c r="B56" s="107"/>
      <c r="C56" s="107"/>
      <c r="D56" s="107"/>
    </row>
    <row r="57" spans="2:4" s="19" customFormat="1" ht="21.75">
      <c r="B57" s="107"/>
      <c r="C57" s="107"/>
      <c r="D57" s="107"/>
    </row>
    <row r="58" spans="2:4" s="19" customFormat="1" ht="21.75">
      <c r="B58" s="107"/>
      <c r="C58" s="107"/>
      <c r="D58" s="107"/>
    </row>
    <row r="59" spans="2:4" s="19" customFormat="1" ht="21.75">
      <c r="B59" s="107"/>
      <c r="C59" s="107"/>
      <c r="D59" s="107"/>
    </row>
    <row r="60" spans="2:4" s="19" customFormat="1" ht="21.75">
      <c r="B60" s="107"/>
      <c r="C60" s="107"/>
      <c r="D60" s="107"/>
    </row>
    <row r="61" spans="2:4" s="19" customFormat="1" ht="21.75">
      <c r="B61" s="107"/>
      <c r="C61" s="107"/>
      <c r="D61" s="107"/>
    </row>
    <row r="62" spans="5:6" ht="24">
      <c r="E62" s="19"/>
      <c r="F62" s="19"/>
    </row>
    <row r="63" spans="1:6" ht="21.75">
      <c r="A63" s="278" t="s">
        <v>293</v>
      </c>
      <c r="B63" s="278"/>
      <c r="C63" s="278"/>
      <c r="D63" s="278"/>
      <c r="E63" s="278"/>
      <c r="F63" s="220"/>
    </row>
    <row r="64" spans="1:6" ht="21.75">
      <c r="A64" s="279" t="s">
        <v>294</v>
      </c>
      <c r="B64" s="279"/>
      <c r="C64" s="279"/>
      <c r="D64" s="279"/>
      <c r="E64" s="279"/>
      <c r="F64" s="221"/>
    </row>
    <row r="65" spans="1:6" ht="21.75">
      <c r="A65" s="273" t="s">
        <v>132</v>
      </c>
      <c r="B65" s="273"/>
      <c r="C65" s="273"/>
      <c r="D65" s="273"/>
      <c r="E65" s="273"/>
      <c r="F65" s="48"/>
    </row>
    <row r="66" spans="5:6" ht="24">
      <c r="E66" s="19"/>
      <c r="F66" s="19"/>
    </row>
    <row r="67" spans="5:6" ht="24">
      <c r="E67" s="19"/>
      <c r="F67" s="19"/>
    </row>
  </sheetData>
  <sheetProtection/>
  <mergeCells count="11">
    <mergeCell ref="A63:E63"/>
    <mergeCell ref="A36:E36"/>
    <mergeCell ref="A39:E39"/>
    <mergeCell ref="A65:E65"/>
    <mergeCell ref="A64:E64"/>
    <mergeCell ref="A42:D42"/>
    <mergeCell ref="A1:D1"/>
    <mergeCell ref="A2:D2"/>
    <mergeCell ref="A41:D41"/>
    <mergeCell ref="A38:E38"/>
    <mergeCell ref="A37:E37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61">
      <selection activeCell="E69" sqref="E69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71" t="s">
        <v>75</v>
      </c>
      <c r="B1" s="271"/>
      <c r="C1" s="271"/>
      <c r="D1" s="271"/>
      <c r="E1" s="271"/>
    </row>
    <row r="2" spans="1:5" s="1" customFormat="1" ht="21">
      <c r="A2" s="292" t="s">
        <v>203</v>
      </c>
      <c r="B2" s="292"/>
      <c r="C2" s="292"/>
      <c r="D2" s="292"/>
      <c r="E2" s="292"/>
    </row>
    <row r="3" spans="1:5" s="1" customFormat="1" ht="21">
      <c r="A3" s="271" t="s">
        <v>22</v>
      </c>
      <c r="B3" s="271"/>
      <c r="C3" s="271"/>
      <c r="D3" s="271"/>
      <c r="E3" s="271"/>
    </row>
    <row r="4" spans="1:5" s="1" customFormat="1" ht="21.75" thickBot="1">
      <c r="A4" s="293" t="s">
        <v>304</v>
      </c>
      <c r="B4" s="294"/>
      <c r="C4" s="294"/>
      <c r="D4" s="294"/>
      <c r="E4" s="294"/>
    </row>
    <row r="5" spans="1:5" s="1" customFormat="1" ht="21.75" thickTop="1">
      <c r="A5" s="288" t="s">
        <v>23</v>
      </c>
      <c r="B5" s="289"/>
      <c r="C5" s="114"/>
      <c r="D5" s="114" t="s">
        <v>25</v>
      </c>
      <c r="E5" s="115" t="s">
        <v>24</v>
      </c>
    </row>
    <row r="6" spans="1:5" s="1" customFormat="1" ht="21">
      <c r="A6" s="116" t="s">
        <v>27</v>
      </c>
      <c r="B6" s="116" t="s">
        <v>29</v>
      </c>
      <c r="C6" s="114" t="s">
        <v>30</v>
      </c>
      <c r="D6" s="114" t="s">
        <v>26</v>
      </c>
      <c r="E6" s="116" t="s">
        <v>29</v>
      </c>
    </row>
    <row r="7" spans="1:5" s="1" customFormat="1" ht="21.75" thickBot="1">
      <c r="A7" s="117" t="s">
        <v>28</v>
      </c>
      <c r="B7" s="117" t="s">
        <v>28</v>
      </c>
      <c r="C7" s="117"/>
      <c r="D7" s="117"/>
      <c r="E7" s="117" t="s">
        <v>28</v>
      </c>
    </row>
    <row r="8" spans="1:8" s="1" customFormat="1" ht="21.75" thickTop="1">
      <c r="A8" s="118"/>
      <c r="B8" s="119">
        <v>42374812.76</v>
      </c>
      <c r="C8" s="50" t="s">
        <v>31</v>
      </c>
      <c r="D8" s="120"/>
      <c r="E8" s="119">
        <v>63131569</v>
      </c>
      <c r="H8" s="59"/>
    </row>
    <row r="9" spans="1:5" s="1" customFormat="1" ht="21">
      <c r="A9" s="118"/>
      <c r="B9" s="118"/>
      <c r="C9" s="51" t="s">
        <v>32</v>
      </c>
      <c r="D9" s="121"/>
      <c r="E9" s="118"/>
    </row>
    <row r="10" spans="1:5" s="1" customFormat="1" ht="21">
      <c r="A10" s="118">
        <v>2380000</v>
      </c>
      <c r="B10" s="99">
        <v>3138842.59</v>
      </c>
      <c r="C10" s="1" t="s">
        <v>33</v>
      </c>
      <c r="D10" s="122">
        <v>411000</v>
      </c>
      <c r="E10" s="99">
        <v>403116.6</v>
      </c>
    </row>
    <row r="11" spans="1:5" s="1" customFormat="1" ht="21">
      <c r="A11" s="118">
        <v>625000</v>
      </c>
      <c r="B11" s="99">
        <v>503747.8</v>
      </c>
      <c r="C11" s="1" t="s">
        <v>34</v>
      </c>
      <c r="D11" s="122">
        <v>412000</v>
      </c>
      <c r="E11" s="99">
        <v>49005</v>
      </c>
    </row>
    <row r="12" spans="1:5" s="1" customFormat="1" ht="21">
      <c r="A12" s="118">
        <v>350000</v>
      </c>
      <c r="B12" s="99">
        <v>281246.52</v>
      </c>
      <c r="C12" s="1" t="s">
        <v>35</v>
      </c>
      <c r="D12" s="122">
        <v>413000</v>
      </c>
      <c r="E12" s="99">
        <v>85377.82</v>
      </c>
    </row>
    <row r="13" spans="1:5" s="1" customFormat="1" ht="21">
      <c r="A13" s="99">
        <v>0</v>
      </c>
      <c r="B13" s="99">
        <v>0</v>
      </c>
      <c r="C13" s="1" t="s">
        <v>36</v>
      </c>
      <c r="D13" s="122">
        <v>414000</v>
      </c>
      <c r="E13" s="99">
        <v>0</v>
      </c>
    </row>
    <row r="14" spans="1:5" s="1" customFormat="1" ht="21">
      <c r="A14" s="99">
        <v>30000</v>
      </c>
      <c r="B14" s="99">
        <v>59089</v>
      </c>
      <c r="C14" s="1" t="s">
        <v>37</v>
      </c>
      <c r="D14" s="122">
        <v>415000</v>
      </c>
      <c r="E14" s="99">
        <v>7100</v>
      </c>
    </row>
    <row r="15" spans="1:5" s="1" customFormat="1" ht="21">
      <c r="A15" s="99">
        <v>0</v>
      </c>
      <c r="B15" s="99">
        <v>0</v>
      </c>
      <c r="C15" s="1" t="s">
        <v>38</v>
      </c>
      <c r="D15" s="122">
        <v>416000</v>
      </c>
      <c r="E15" s="99">
        <v>0</v>
      </c>
    </row>
    <row r="16" spans="1:5" s="1" customFormat="1" ht="21">
      <c r="A16" s="118">
        <v>32186770</v>
      </c>
      <c r="B16" s="99">
        <v>26444730.54</v>
      </c>
      <c r="C16" s="1" t="s">
        <v>39</v>
      </c>
      <c r="D16" s="122">
        <v>421000</v>
      </c>
      <c r="E16" s="99">
        <v>3024808.89</v>
      </c>
    </row>
    <row r="17" spans="1:5" s="1" customFormat="1" ht="21">
      <c r="A17" s="118">
        <v>9370000</v>
      </c>
      <c r="B17" s="99">
        <v>10874277</v>
      </c>
      <c r="C17" s="1" t="s">
        <v>11</v>
      </c>
      <c r="D17" s="122">
        <v>430000</v>
      </c>
      <c r="E17" s="99">
        <v>0</v>
      </c>
    </row>
    <row r="18" spans="1:5" s="1" customFormat="1" ht="21.75" thickBot="1">
      <c r="A18" s="123">
        <f>SUM(A8:A17)</f>
        <v>44941770</v>
      </c>
      <c r="B18" s="124">
        <f>SUM(B10:B17)</f>
        <v>41301933.45</v>
      </c>
      <c r="D18" s="121"/>
      <c r="E18" s="124">
        <f>SUM(E10:E17)</f>
        <v>3569408.31</v>
      </c>
    </row>
    <row r="19" spans="1:5" s="1" customFormat="1" ht="7.5" customHeight="1" thickTop="1">
      <c r="A19" s="22"/>
      <c r="B19" s="125"/>
      <c r="D19" s="122"/>
      <c r="E19" s="118">
        <v>0</v>
      </c>
    </row>
    <row r="20" spans="1:5" s="1" customFormat="1" ht="21">
      <c r="A20" s="22"/>
      <c r="B20" s="118">
        <v>726780.44</v>
      </c>
      <c r="C20" s="1" t="s">
        <v>139</v>
      </c>
      <c r="D20" s="122">
        <v>900</v>
      </c>
      <c r="E20" s="118">
        <v>233715.43</v>
      </c>
    </row>
    <row r="21" spans="1:5" s="1" customFormat="1" ht="21">
      <c r="A21" s="22"/>
      <c r="B21" s="118">
        <v>1051780</v>
      </c>
      <c r="C21" s="1" t="s">
        <v>40</v>
      </c>
      <c r="D21" s="122" t="s">
        <v>69</v>
      </c>
      <c r="E21" s="118">
        <v>177568</v>
      </c>
    </row>
    <row r="22" spans="1:5" s="1" customFormat="1" ht="21">
      <c r="A22" s="22"/>
      <c r="B22" s="118">
        <v>3456600</v>
      </c>
      <c r="C22" s="1" t="s">
        <v>137</v>
      </c>
      <c r="D22" s="122"/>
      <c r="E22" s="118">
        <v>977200</v>
      </c>
    </row>
    <row r="23" spans="1:5" s="1" customFormat="1" ht="21">
      <c r="A23" s="22"/>
      <c r="B23" s="118">
        <v>8066720</v>
      </c>
      <c r="C23" s="1" t="s">
        <v>138</v>
      </c>
      <c r="D23" s="121"/>
      <c r="E23" s="118">
        <v>3519300</v>
      </c>
    </row>
    <row r="24" spans="1:5" s="1" customFormat="1" ht="21">
      <c r="A24" s="22"/>
      <c r="B24" s="118">
        <v>6840.54</v>
      </c>
      <c r="C24" s="1" t="s">
        <v>144</v>
      </c>
      <c r="D24" s="122"/>
      <c r="E24" s="99">
        <v>2188.51</v>
      </c>
    </row>
    <row r="25" spans="1:5" s="1" customFormat="1" ht="21">
      <c r="A25" s="22"/>
      <c r="B25" s="118"/>
      <c r="D25" s="122"/>
      <c r="E25" s="99"/>
    </row>
    <row r="26" spans="1:5" s="1" customFormat="1" ht="21">
      <c r="A26" s="22"/>
      <c r="B26" s="118"/>
      <c r="D26" s="122"/>
      <c r="E26" s="99"/>
    </row>
    <row r="27" spans="1:5" s="1" customFormat="1" ht="21">
      <c r="A27" s="22"/>
      <c r="B27" s="99"/>
      <c r="D27" s="122"/>
      <c r="E27" s="99"/>
    </row>
    <row r="28" spans="1:5" s="1" customFormat="1" ht="21">
      <c r="A28" s="22"/>
      <c r="B28" s="99"/>
      <c r="D28" s="122"/>
      <c r="E28" s="99"/>
    </row>
    <row r="29" spans="1:5" s="1" customFormat="1" ht="21">
      <c r="A29" s="22"/>
      <c r="B29" s="99"/>
      <c r="D29" s="122"/>
      <c r="E29" s="99"/>
    </row>
    <row r="30" spans="1:5" s="1" customFormat="1" ht="21">
      <c r="A30" s="22"/>
      <c r="B30" s="99"/>
      <c r="D30" s="122"/>
      <c r="E30" s="99"/>
    </row>
    <row r="31" spans="1:5" s="1" customFormat="1" ht="21">
      <c r="A31" s="22"/>
      <c r="B31" s="118"/>
      <c r="D31" s="122"/>
      <c r="E31" s="99"/>
    </row>
    <row r="32" spans="1:5" s="1" customFormat="1" ht="21">
      <c r="A32" s="22"/>
      <c r="B32" s="126">
        <f>SUM(B20:B31)</f>
        <v>13308720.979999999</v>
      </c>
      <c r="C32" s="127"/>
      <c r="D32" s="128"/>
      <c r="E32" s="126">
        <f>SUM(E20:E31)</f>
        <v>4909971.9399999995</v>
      </c>
    </row>
    <row r="33" spans="1:5" s="1" customFormat="1" ht="21.75" thickBot="1">
      <c r="A33" s="22"/>
      <c r="B33" s="123">
        <f>B18+B32</f>
        <v>54610654.43</v>
      </c>
      <c r="C33" s="52"/>
      <c r="D33" s="129"/>
      <c r="E33" s="130">
        <f>E18+E32</f>
        <v>8479380.25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1" customFormat="1" ht="21">
      <c r="A36" s="278" t="s">
        <v>293</v>
      </c>
      <c r="B36" s="278"/>
      <c r="C36" s="278"/>
      <c r="D36" s="278"/>
      <c r="E36" s="278"/>
      <c r="F36" s="48"/>
    </row>
    <row r="37" spans="1:6" s="131" customFormat="1" ht="21">
      <c r="A37" s="279" t="s">
        <v>294</v>
      </c>
      <c r="B37" s="279"/>
      <c r="C37" s="279"/>
      <c r="D37" s="279"/>
      <c r="E37" s="279"/>
      <c r="F37" s="48"/>
    </row>
    <row r="38" spans="1:6" s="131" customFormat="1" ht="21">
      <c r="A38" s="273" t="s">
        <v>132</v>
      </c>
      <c r="B38" s="273"/>
      <c r="C38" s="273"/>
      <c r="D38" s="273"/>
      <c r="E38" s="273"/>
      <c r="F38" s="48"/>
    </row>
    <row r="39" spans="1:6" s="131" customFormat="1" ht="21">
      <c r="A39" s="111"/>
      <c r="B39" s="111"/>
      <c r="C39" s="111"/>
      <c r="D39" s="111"/>
      <c r="E39" s="111"/>
      <c r="F39" s="48"/>
    </row>
    <row r="40" spans="1:6" s="131" customFormat="1" ht="21">
      <c r="A40" s="111"/>
      <c r="B40" s="111"/>
      <c r="C40" s="111"/>
      <c r="D40" s="111"/>
      <c r="E40" s="111"/>
      <c r="F40" s="48"/>
    </row>
    <row r="41" spans="1:5" s="1" customFormat="1" ht="21">
      <c r="A41" s="290" t="s">
        <v>23</v>
      </c>
      <c r="B41" s="291"/>
      <c r="C41" s="116"/>
      <c r="D41" s="116" t="s">
        <v>25</v>
      </c>
      <c r="E41" s="132" t="s">
        <v>24</v>
      </c>
    </row>
    <row r="42" spans="1:5" s="1" customFormat="1" ht="21.75" thickBot="1">
      <c r="A42" s="133" t="s">
        <v>47</v>
      </c>
      <c r="B42" s="133" t="s">
        <v>48</v>
      </c>
      <c r="C42" s="117" t="s">
        <v>30</v>
      </c>
      <c r="D42" s="117" t="s">
        <v>26</v>
      </c>
      <c r="E42" s="133" t="s">
        <v>48</v>
      </c>
    </row>
    <row r="43" spans="1:5" s="1" customFormat="1" ht="21.75" thickTop="1">
      <c r="A43" s="118"/>
      <c r="B43" s="119"/>
      <c r="C43" s="134" t="s">
        <v>41</v>
      </c>
      <c r="D43" s="128"/>
      <c r="E43" s="119"/>
    </row>
    <row r="44" spans="1:5" s="1" customFormat="1" ht="21">
      <c r="A44" s="118">
        <v>1860318</v>
      </c>
      <c r="B44" s="118">
        <v>524072</v>
      </c>
      <c r="C44" s="1" t="s">
        <v>42</v>
      </c>
      <c r="D44" s="122">
        <v>510000</v>
      </c>
      <c r="E44" s="118">
        <v>4500</v>
      </c>
    </row>
    <row r="45" spans="1:5" s="1" customFormat="1" ht="21">
      <c r="A45" s="118">
        <v>3779640</v>
      </c>
      <c r="B45" s="118">
        <v>2087181</v>
      </c>
      <c r="C45" s="1" t="s">
        <v>113</v>
      </c>
      <c r="D45" s="122">
        <v>521000</v>
      </c>
      <c r="E45" s="118">
        <v>314970</v>
      </c>
    </row>
    <row r="46" spans="1:5" s="1" customFormat="1" ht="21">
      <c r="A46" s="118">
        <v>10331150</v>
      </c>
      <c r="B46" s="118">
        <v>4884156</v>
      </c>
      <c r="C46" s="1" t="s">
        <v>114</v>
      </c>
      <c r="D46" s="122">
        <v>522000</v>
      </c>
      <c r="E46" s="99">
        <v>806547</v>
      </c>
    </row>
    <row r="47" spans="1:5" s="1" customFormat="1" ht="21">
      <c r="A47" s="99">
        <v>3456465</v>
      </c>
      <c r="B47" s="99">
        <v>655917.93</v>
      </c>
      <c r="C47" s="1" t="s">
        <v>7</v>
      </c>
      <c r="D47" s="122">
        <v>531000</v>
      </c>
      <c r="E47" s="99">
        <v>84621.3</v>
      </c>
    </row>
    <row r="48" spans="1:5" s="1" customFormat="1" ht="21">
      <c r="A48" s="99">
        <v>5804597</v>
      </c>
      <c r="B48" s="99">
        <v>2470801.44</v>
      </c>
      <c r="C48" s="1" t="s">
        <v>8</v>
      </c>
      <c r="D48" s="122">
        <v>532000</v>
      </c>
      <c r="E48" s="99">
        <v>530300</v>
      </c>
    </row>
    <row r="49" spans="1:5" s="1" customFormat="1" ht="21">
      <c r="A49" s="99">
        <v>4239800</v>
      </c>
      <c r="B49" s="99">
        <v>1133556.55</v>
      </c>
      <c r="C49" s="1" t="s">
        <v>9</v>
      </c>
      <c r="D49" s="122">
        <v>533000</v>
      </c>
      <c r="E49" s="99">
        <v>280702</v>
      </c>
    </row>
    <row r="50" spans="1:5" s="1" customFormat="1" ht="21">
      <c r="A50" s="99">
        <v>355500</v>
      </c>
      <c r="B50" s="99">
        <v>184572.99</v>
      </c>
      <c r="C50" s="1" t="s">
        <v>10</v>
      </c>
      <c r="D50" s="122">
        <v>534000</v>
      </c>
      <c r="E50" s="99">
        <v>29303.11</v>
      </c>
    </row>
    <row r="51" spans="1:5" s="1" customFormat="1" ht="21">
      <c r="A51" s="99">
        <v>2032300</v>
      </c>
      <c r="B51" s="99">
        <v>214950.24</v>
      </c>
      <c r="C51" s="1" t="s">
        <v>12</v>
      </c>
      <c r="D51" s="122">
        <v>541000</v>
      </c>
      <c r="E51" s="99">
        <v>0</v>
      </c>
    </row>
    <row r="52" spans="1:5" s="1" customFormat="1" ht="21">
      <c r="A52" s="99">
        <v>7764800</v>
      </c>
      <c r="B52" s="99">
        <v>5282500</v>
      </c>
      <c r="C52" s="1" t="s">
        <v>13</v>
      </c>
      <c r="D52" s="122">
        <v>542000</v>
      </c>
      <c r="E52" s="99">
        <v>2710000</v>
      </c>
    </row>
    <row r="53" spans="1:5" s="1" customFormat="1" ht="21">
      <c r="A53" s="135">
        <v>5317200</v>
      </c>
      <c r="B53" s="135">
        <v>1237500</v>
      </c>
      <c r="C53" s="1" t="s">
        <v>11</v>
      </c>
      <c r="D53" s="122">
        <v>560000</v>
      </c>
      <c r="E53" s="135">
        <v>40000</v>
      </c>
    </row>
    <row r="54" spans="1:5" s="1" customFormat="1" ht="21.75" thickBot="1">
      <c r="A54" s="124">
        <f>SUM(A44:A53)</f>
        <v>44941770</v>
      </c>
      <c r="B54" s="124">
        <f>SUM(B44:B53)</f>
        <v>18675208.15</v>
      </c>
      <c r="D54" s="121"/>
      <c r="E54" s="124">
        <f>SUM(E44:E53)</f>
        <v>4800943.41</v>
      </c>
    </row>
    <row r="55" spans="1:5" s="1" customFormat="1" ht="21.75" thickTop="1">
      <c r="A55" s="262" t="s">
        <v>279</v>
      </c>
      <c r="B55" s="136">
        <v>276046.25</v>
      </c>
      <c r="C55" s="1" t="s">
        <v>14</v>
      </c>
      <c r="D55" s="122">
        <v>700</v>
      </c>
      <c r="E55" s="99">
        <v>149129</v>
      </c>
    </row>
    <row r="56" spans="1:5" s="1" customFormat="1" ht="21">
      <c r="A56" s="137"/>
      <c r="B56" s="99">
        <v>726564.88</v>
      </c>
      <c r="C56" s="1" t="s">
        <v>139</v>
      </c>
      <c r="D56" s="122">
        <v>900</v>
      </c>
      <c r="E56" s="99">
        <v>138994.14</v>
      </c>
    </row>
    <row r="57" spans="1:5" s="1" customFormat="1" ht="21">
      <c r="A57" s="138"/>
      <c r="B57" s="135">
        <v>1183508</v>
      </c>
      <c r="C57" s="1" t="s">
        <v>40</v>
      </c>
      <c r="D57" s="122" t="s">
        <v>69</v>
      </c>
      <c r="E57" s="135">
        <v>65584</v>
      </c>
    </row>
    <row r="58" spans="1:5" s="1" customFormat="1" ht="21">
      <c r="A58" s="22"/>
      <c r="B58" s="99">
        <v>1967676</v>
      </c>
      <c r="C58" s="1" t="s">
        <v>140</v>
      </c>
      <c r="D58" s="122"/>
      <c r="E58" s="99">
        <v>0</v>
      </c>
    </row>
    <row r="59" spans="1:5" s="1" customFormat="1" ht="21">
      <c r="A59" s="22"/>
      <c r="B59" s="99">
        <v>806665.21</v>
      </c>
      <c r="C59" s="1" t="s">
        <v>128</v>
      </c>
      <c r="D59" s="122">
        <v>600</v>
      </c>
      <c r="E59" s="99">
        <v>0</v>
      </c>
    </row>
    <row r="60" spans="1:5" s="1" customFormat="1" ht="21">
      <c r="A60" s="22"/>
      <c r="B60" s="99">
        <v>5087700</v>
      </c>
      <c r="C60" s="1" t="s">
        <v>130</v>
      </c>
      <c r="D60" s="122"/>
      <c r="E60" s="99">
        <v>1082200</v>
      </c>
    </row>
    <row r="61" spans="1:5" s="1" customFormat="1" ht="21">
      <c r="A61" s="22"/>
      <c r="B61" s="99">
        <v>3608600</v>
      </c>
      <c r="C61" s="1" t="s">
        <v>141</v>
      </c>
      <c r="D61" s="122">
        <v>704</v>
      </c>
      <c r="E61" s="135">
        <v>720600</v>
      </c>
    </row>
    <row r="62" spans="1:5" s="1" customFormat="1" ht="21">
      <c r="A62" s="22"/>
      <c r="B62" s="99"/>
      <c r="D62" s="122"/>
      <c r="E62" s="99"/>
    </row>
    <row r="63" spans="1:5" s="1" customFormat="1" ht="21">
      <c r="A63" s="22"/>
      <c r="B63" s="99"/>
      <c r="D63" s="122"/>
      <c r="E63" s="99"/>
    </row>
    <row r="64" spans="1:5" s="1" customFormat="1" ht="21">
      <c r="A64" s="22"/>
      <c r="B64" s="99"/>
      <c r="D64" s="122"/>
      <c r="E64" s="99"/>
    </row>
    <row r="65" spans="1:5" s="1" customFormat="1" ht="21">
      <c r="A65" s="22"/>
      <c r="B65" s="99"/>
      <c r="D65" s="122"/>
      <c r="E65" s="99"/>
    </row>
    <row r="66" spans="1:5" s="1" customFormat="1" ht="21">
      <c r="A66" s="22"/>
      <c r="B66" s="126">
        <f>SUM(B55:B65)</f>
        <v>13656760.34</v>
      </c>
      <c r="D66" s="121"/>
      <c r="E66" s="126">
        <f>SUM(E55:E65)</f>
        <v>2156507.14</v>
      </c>
    </row>
    <row r="67" spans="1:5" s="1" customFormat="1" ht="21">
      <c r="A67" s="22"/>
      <c r="B67" s="126">
        <f>B54+B66</f>
        <v>32331968.49</v>
      </c>
      <c r="C67" s="50" t="s">
        <v>43</v>
      </c>
      <c r="D67" s="121"/>
      <c r="E67" s="126">
        <f>E54+E66</f>
        <v>6957450.550000001</v>
      </c>
    </row>
    <row r="68" spans="1:5" s="1" customFormat="1" ht="21">
      <c r="A68" s="22"/>
      <c r="B68" s="119">
        <v>22278685.94</v>
      </c>
      <c r="C68" s="50" t="s">
        <v>44</v>
      </c>
      <c r="D68" s="128"/>
      <c r="E68" s="119">
        <v>1521929.7</v>
      </c>
    </row>
    <row r="69" spans="1:5" s="1" customFormat="1" ht="21">
      <c r="A69" s="22"/>
      <c r="B69" s="119"/>
      <c r="C69" s="50" t="s">
        <v>45</v>
      </c>
      <c r="D69" s="128"/>
      <c r="E69" s="119"/>
    </row>
    <row r="70" spans="1:5" s="1" customFormat="1" ht="21">
      <c r="A70" s="22"/>
      <c r="B70" s="139"/>
      <c r="C70" s="50" t="s">
        <v>164</v>
      </c>
      <c r="D70" s="128"/>
      <c r="E70" s="140">
        <v>0</v>
      </c>
    </row>
    <row r="71" spans="1:5" s="1" customFormat="1" ht="21.75" thickBot="1">
      <c r="A71" s="22"/>
      <c r="B71" s="141">
        <f>B8+B68-B70</f>
        <v>64653498.7</v>
      </c>
      <c r="C71" s="50" t="s">
        <v>46</v>
      </c>
      <c r="D71" s="129"/>
      <c r="E71" s="130">
        <f>E8+E68-E70</f>
        <v>64653498.7</v>
      </c>
    </row>
    <row r="72" spans="1:5" s="1" customFormat="1" ht="21.75" thickTop="1">
      <c r="A72" s="22"/>
      <c r="B72" s="142"/>
      <c r="C72" s="50"/>
      <c r="D72" s="60"/>
      <c r="E72" s="59"/>
    </row>
    <row r="73" spans="1:5" s="1" customFormat="1" ht="21">
      <c r="A73" s="22"/>
      <c r="B73" s="142"/>
      <c r="C73" s="50"/>
      <c r="D73" s="60"/>
      <c r="E73" s="59"/>
    </row>
    <row r="74" spans="1:5" s="1" customFormat="1" ht="21">
      <c r="A74" s="22"/>
      <c r="B74" s="142"/>
      <c r="C74" s="50"/>
      <c r="D74" s="60"/>
      <c r="E74" s="59"/>
    </row>
    <row r="75" spans="1:6" s="1" customFormat="1" ht="21">
      <c r="A75" s="278" t="s">
        <v>293</v>
      </c>
      <c r="B75" s="278"/>
      <c r="C75" s="278"/>
      <c r="D75" s="278"/>
      <c r="E75" s="278"/>
      <c r="F75" s="48"/>
    </row>
    <row r="76" spans="1:6" s="1" customFormat="1" ht="21">
      <c r="A76" s="279" t="s">
        <v>294</v>
      </c>
      <c r="B76" s="279"/>
      <c r="C76" s="279"/>
      <c r="D76" s="279"/>
      <c r="E76" s="279"/>
      <c r="F76" s="48"/>
    </row>
    <row r="77" spans="1:6" s="1" customFormat="1" ht="21">
      <c r="A77" s="273" t="s">
        <v>132</v>
      </c>
      <c r="B77" s="273"/>
      <c r="C77" s="273"/>
      <c r="D77" s="273"/>
      <c r="E77" s="273"/>
      <c r="F77" s="48"/>
    </row>
    <row r="78" spans="1:5" s="1" customFormat="1" ht="21">
      <c r="A78" s="273"/>
      <c r="B78" s="273"/>
      <c r="C78" s="273"/>
      <c r="D78" s="273"/>
      <c r="E78" s="273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4"/>
  <sheetViews>
    <sheetView zoomScalePageLayoutView="0" workbookViewId="0" topLeftCell="A16">
      <selection activeCell="D11" sqref="D11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13" t="s">
        <v>76</v>
      </c>
      <c r="B1" s="314"/>
      <c r="C1" s="313" t="s">
        <v>52</v>
      </c>
      <c r="D1" s="314"/>
    </row>
    <row r="2" spans="1:4" s="3" customFormat="1" ht="23.25">
      <c r="A2" s="315" t="s">
        <v>53</v>
      </c>
      <c r="B2" s="316"/>
      <c r="C2" s="315" t="s">
        <v>78</v>
      </c>
      <c r="D2" s="316"/>
    </row>
    <row r="3" spans="1:4" s="3" customFormat="1" ht="23.25">
      <c r="A3" s="319" t="s">
        <v>54</v>
      </c>
      <c r="B3" s="320"/>
      <c r="C3" s="317"/>
      <c r="D3" s="318"/>
    </row>
    <row r="4" spans="1:4" s="3" customFormat="1" ht="23.25">
      <c r="A4" s="310" t="s">
        <v>295</v>
      </c>
      <c r="B4" s="311"/>
      <c r="C4" s="312"/>
      <c r="D4" s="5">
        <v>38158739.22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>
        <v>239721</v>
      </c>
      <c r="B7" s="264">
        <v>239721</v>
      </c>
      <c r="C7" s="263">
        <v>40</v>
      </c>
      <c r="D7" s="265" t="s">
        <v>132</v>
      </c>
    </row>
    <row r="8" spans="1:4" s="3" customFormat="1" ht="23.25">
      <c r="A8" s="62">
        <v>239721</v>
      </c>
      <c r="B8" s="264">
        <v>239721</v>
      </c>
      <c r="C8" s="263">
        <v>2220</v>
      </c>
      <c r="D8" s="20"/>
    </row>
    <row r="9" spans="1:4" s="3" customFormat="1" ht="23.25">
      <c r="A9" s="62">
        <v>239721</v>
      </c>
      <c r="B9" s="264">
        <v>239721</v>
      </c>
      <c r="C9" s="263">
        <v>16447</v>
      </c>
      <c r="D9" s="20">
        <v>18707</v>
      </c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95" t="s">
        <v>62</v>
      </c>
      <c r="B13" s="296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307" t="s">
        <v>171</v>
      </c>
      <c r="B20" s="308"/>
      <c r="C20" s="309"/>
      <c r="D20" s="20">
        <v>84611.43</v>
      </c>
    </row>
    <row r="21" spans="1:4" s="3" customFormat="1" ht="23.25">
      <c r="A21" s="11"/>
      <c r="B21" s="12"/>
      <c r="C21" s="18"/>
      <c r="D21" s="20" t="s">
        <v>132</v>
      </c>
    </row>
    <row r="22" spans="1:4" s="3" customFormat="1" ht="23.25">
      <c r="A22" s="295" t="s">
        <v>60</v>
      </c>
      <c r="B22" s="296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282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304"/>
      <c r="B27" s="305"/>
      <c r="C27" s="306"/>
      <c r="D27" s="26" t="s">
        <v>132</v>
      </c>
    </row>
    <row r="28" spans="1:4" s="3" customFormat="1" ht="23.25">
      <c r="A28" s="297" t="s">
        <v>296</v>
      </c>
      <c r="B28" s="298"/>
      <c r="C28" s="299"/>
      <c r="D28" s="21">
        <v>38092834.79</v>
      </c>
    </row>
    <row r="29" spans="1:4" s="3" customFormat="1" ht="23.25">
      <c r="A29" s="14" t="s">
        <v>63</v>
      </c>
      <c r="B29" s="15"/>
      <c r="C29" s="14" t="s">
        <v>64</v>
      </c>
      <c r="D29" s="17"/>
    </row>
    <row r="30" spans="1:4" s="3" customFormat="1" ht="23.25">
      <c r="A30" s="10"/>
      <c r="B30" s="16"/>
      <c r="C30" s="10"/>
      <c r="D30" s="18"/>
    </row>
    <row r="31" spans="1:4" s="3" customFormat="1" ht="23.25">
      <c r="A31" s="10" t="s">
        <v>67</v>
      </c>
      <c r="B31" s="16"/>
      <c r="C31" s="10" t="s">
        <v>66</v>
      </c>
      <c r="D31" s="16"/>
    </row>
    <row r="32" spans="1:4" s="3" customFormat="1" ht="23.25">
      <c r="A32" s="300" t="s">
        <v>65</v>
      </c>
      <c r="B32" s="301"/>
      <c r="C32" s="300" t="s">
        <v>65</v>
      </c>
      <c r="D32" s="301"/>
    </row>
    <row r="33" spans="1:4" s="3" customFormat="1" ht="23.25">
      <c r="A33" s="300" t="s">
        <v>249</v>
      </c>
      <c r="B33" s="301"/>
      <c r="C33" s="300" t="s">
        <v>249</v>
      </c>
      <c r="D33" s="301"/>
    </row>
    <row r="34" spans="1:4" s="3" customFormat="1" ht="23.25">
      <c r="A34" s="302" t="s">
        <v>298</v>
      </c>
      <c r="B34" s="303"/>
      <c r="C34" s="302" t="s">
        <v>297</v>
      </c>
      <c r="D34" s="303"/>
    </row>
    <row r="35" s="2" customFormat="1" ht="24"/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  <row r="791" s="2" customFormat="1" ht="24"/>
    <row r="792" s="2" customFormat="1" ht="24"/>
    <row r="793" s="2" customFormat="1" ht="24"/>
    <row r="794" s="2" customFormat="1" ht="24"/>
    <row r="795" s="2" customFormat="1" ht="24"/>
    <row r="796" s="2" customFormat="1" ht="24"/>
    <row r="797" s="2" customFormat="1" ht="24"/>
    <row r="798" s="2" customFormat="1" ht="24"/>
    <row r="799" s="2" customFormat="1" ht="24"/>
    <row r="800" s="2" customFormat="1" ht="24"/>
    <row r="801" s="2" customFormat="1" ht="24"/>
    <row r="802" s="2" customFormat="1" ht="24"/>
    <row r="803" s="2" customFormat="1" ht="24"/>
    <row r="804" s="2" customFormat="1" ht="24"/>
    <row r="805" s="2" customFormat="1" ht="24"/>
    <row r="806" s="2" customFormat="1" ht="24"/>
    <row r="807" s="2" customFormat="1" ht="24"/>
    <row r="808" s="2" customFormat="1" ht="24"/>
    <row r="809" s="2" customFormat="1" ht="24"/>
    <row r="810" s="2" customFormat="1" ht="24"/>
    <row r="811" s="2" customFormat="1" ht="24"/>
    <row r="812" s="2" customFormat="1" ht="24"/>
    <row r="813" s="2" customFormat="1" ht="24"/>
    <row r="814" s="2" customFormat="1" ht="24"/>
    <row r="815" s="2" customFormat="1" ht="24"/>
    <row r="816" s="2" customFormat="1" ht="24"/>
    <row r="817" s="2" customFormat="1" ht="24"/>
    <row r="818" s="2" customFormat="1" ht="24"/>
    <row r="819" s="2" customFormat="1" ht="24"/>
    <row r="820" s="2" customFormat="1" ht="24"/>
    <row r="821" s="2" customFormat="1" ht="24"/>
    <row r="822" s="2" customFormat="1" ht="24"/>
    <row r="823" s="2" customFormat="1" ht="24"/>
    <row r="824" s="2" customFormat="1" ht="24"/>
    <row r="825" s="2" customFormat="1" ht="24"/>
    <row r="826" s="2" customFormat="1" ht="24"/>
    <row r="827" s="2" customFormat="1" ht="24"/>
    <row r="828" s="2" customFormat="1" ht="24"/>
    <row r="829" s="2" customFormat="1" ht="24"/>
    <row r="830" s="2" customFormat="1" ht="24"/>
    <row r="831" s="2" customFormat="1" ht="24"/>
    <row r="832" s="2" customFormat="1" ht="24"/>
    <row r="833" s="2" customFormat="1" ht="24"/>
    <row r="834" s="2" customFormat="1" ht="24"/>
    <row r="835" s="2" customFormat="1" ht="24"/>
    <row r="836" s="2" customFormat="1" ht="24"/>
    <row r="837" s="2" customFormat="1" ht="24"/>
    <row r="838" s="2" customFormat="1" ht="24"/>
    <row r="839" s="2" customFormat="1" ht="24"/>
    <row r="840" s="2" customFormat="1" ht="24"/>
    <row r="841" s="2" customFormat="1" ht="24"/>
    <row r="842" s="2" customFormat="1" ht="24"/>
    <row r="843" s="2" customFormat="1" ht="24"/>
    <row r="844" s="2" customFormat="1" ht="24"/>
    <row r="845" s="2" customFormat="1" ht="24"/>
    <row r="846" s="2" customFormat="1" ht="24"/>
    <row r="847" s="2" customFormat="1" ht="24"/>
    <row r="848" s="2" customFormat="1" ht="24"/>
    <row r="849" s="2" customFormat="1" ht="24"/>
    <row r="850" s="2" customFormat="1" ht="24"/>
    <row r="851" s="2" customFormat="1" ht="24"/>
    <row r="852" s="2" customFormat="1" ht="24"/>
    <row r="853" s="2" customFormat="1" ht="24"/>
    <row r="854" s="2" customFormat="1" ht="24"/>
    <row r="855" s="2" customFormat="1" ht="24"/>
    <row r="856" s="2" customFormat="1" ht="24"/>
    <row r="857" s="2" customFormat="1" ht="24"/>
    <row r="858" s="2" customFormat="1" ht="24"/>
    <row r="859" s="2" customFormat="1" ht="24"/>
    <row r="860" s="2" customFormat="1" ht="24"/>
    <row r="861" s="2" customFormat="1" ht="24"/>
    <row r="862" s="2" customFormat="1" ht="24"/>
    <row r="863" s="2" customFormat="1" ht="24"/>
    <row r="864" s="2" customFormat="1" ht="24"/>
    <row r="865" s="2" customFormat="1" ht="24"/>
    <row r="866" s="2" customFormat="1" ht="24"/>
    <row r="867" s="2" customFormat="1" ht="24"/>
    <row r="868" s="2" customFormat="1" ht="24"/>
    <row r="869" s="2" customFormat="1" ht="24"/>
    <row r="870" s="2" customFormat="1" ht="24"/>
    <row r="871" s="2" customFormat="1" ht="24"/>
    <row r="872" s="2" customFormat="1" ht="24"/>
    <row r="873" s="2" customFormat="1" ht="24"/>
    <row r="874" s="2" customFormat="1" ht="24"/>
    <row r="875" s="2" customFormat="1" ht="24"/>
    <row r="876" s="2" customFormat="1" ht="24"/>
    <row r="877" s="2" customFormat="1" ht="24"/>
    <row r="878" s="2" customFormat="1" ht="24"/>
    <row r="879" s="2" customFormat="1" ht="24"/>
    <row r="880" s="2" customFormat="1" ht="24"/>
    <row r="881" s="2" customFormat="1" ht="24"/>
    <row r="882" s="2" customFormat="1" ht="24"/>
    <row r="883" s="2" customFormat="1" ht="24"/>
    <row r="884" s="2" customFormat="1" ht="24"/>
    <row r="885" s="2" customFormat="1" ht="24"/>
    <row r="886" s="2" customFormat="1" ht="24"/>
    <row r="887" s="2" customFormat="1" ht="24"/>
    <row r="888" s="2" customFormat="1" ht="24"/>
    <row r="889" s="2" customFormat="1" ht="24"/>
    <row r="890" s="2" customFormat="1" ht="24"/>
    <row r="891" s="2" customFormat="1" ht="24"/>
    <row r="892" s="2" customFormat="1" ht="24"/>
    <row r="893" s="2" customFormat="1" ht="24"/>
    <row r="894" s="2" customFormat="1" ht="24"/>
    <row r="895" s="2" customFormat="1" ht="24"/>
    <row r="896" s="2" customFormat="1" ht="24"/>
    <row r="897" s="2" customFormat="1" ht="24"/>
    <row r="898" s="2" customFormat="1" ht="24"/>
    <row r="899" s="2" customFormat="1" ht="24"/>
    <row r="900" s="2" customFormat="1" ht="24"/>
    <row r="901" s="2" customFormat="1" ht="24"/>
    <row r="902" s="2" customFormat="1" ht="24"/>
    <row r="903" s="2" customFormat="1" ht="24"/>
    <row r="904" s="2" customFormat="1" ht="24"/>
    <row r="905" s="2" customFormat="1" ht="24"/>
    <row r="906" s="2" customFormat="1" ht="24"/>
    <row r="907" s="2" customFormat="1" ht="24"/>
    <row r="908" s="2" customFormat="1" ht="24"/>
    <row r="909" s="2" customFormat="1" ht="24"/>
    <row r="910" s="2" customFormat="1" ht="24"/>
    <row r="911" s="2" customFormat="1" ht="24"/>
    <row r="912" s="2" customFormat="1" ht="24"/>
    <row r="913" s="2" customFormat="1" ht="24"/>
    <row r="914" s="2" customFormat="1" ht="24"/>
    <row r="915" s="2" customFormat="1" ht="24"/>
    <row r="916" s="2" customFormat="1" ht="24"/>
    <row r="917" s="2" customFormat="1" ht="24"/>
    <row r="918" s="2" customFormat="1" ht="24"/>
    <row r="919" s="2" customFormat="1" ht="24"/>
    <row r="920" s="2" customFormat="1" ht="24"/>
    <row r="921" s="2" customFormat="1" ht="24"/>
    <row r="922" s="2" customFormat="1" ht="24"/>
    <row r="923" s="2" customFormat="1" ht="24"/>
    <row r="924" s="2" customFormat="1" ht="24"/>
    <row r="925" s="2" customFormat="1" ht="24"/>
    <row r="926" s="2" customFormat="1" ht="24"/>
    <row r="927" s="2" customFormat="1" ht="24"/>
    <row r="928" s="2" customFormat="1" ht="24"/>
    <row r="929" s="2" customFormat="1" ht="24"/>
    <row r="930" s="2" customFormat="1" ht="24"/>
    <row r="931" s="2" customFormat="1" ht="24"/>
    <row r="932" s="2" customFormat="1" ht="24"/>
    <row r="933" s="2" customFormat="1" ht="24"/>
    <row r="934" s="2" customFormat="1" ht="24"/>
    <row r="935" s="2" customFormat="1" ht="24"/>
    <row r="936" s="2" customFormat="1" ht="24"/>
    <row r="937" s="2" customFormat="1" ht="24"/>
    <row r="938" s="2" customFormat="1" ht="24"/>
    <row r="939" s="2" customFormat="1" ht="24"/>
    <row r="940" s="2" customFormat="1" ht="24"/>
    <row r="941" s="2" customFormat="1" ht="24"/>
    <row r="942" s="2" customFormat="1" ht="24"/>
    <row r="943" s="2" customFormat="1" ht="24"/>
    <row r="944" s="2" customFormat="1" ht="24"/>
    <row r="945" s="2" customFormat="1" ht="24"/>
    <row r="946" s="2" customFormat="1" ht="24"/>
    <row r="947" s="2" customFormat="1" ht="24"/>
    <row r="948" s="2" customFormat="1" ht="24"/>
    <row r="949" s="2" customFormat="1" ht="24"/>
    <row r="950" s="2" customFormat="1" ht="24"/>
    <row r="951" s="2" customFormat="1" ht="24"/>
    <row r="952" s="2" customFormat="1" ht="24"/>
    <row r="953" s="2" customFormat="1" ht="24"/>
    <row r="954" s="2" customFormat="1" ht="24"/>
    <row r="955" s="2" customFormat="1" ht="24"/>
    <row r="956" s="2" customFormat="1" ht="24"/>
    <row r="957" s="2" customFormat="1" ht="24"/>
    <row r="958" s="2" customFormat="1" ht="24"/>
    <row r="959" s="2" customFormat="1" ht="24"/>
    <row r="960" s="2" customFormat="1" ht="24"/>
    <row r="961" s="2" customFormat="1" ht="24"/>
    <row r="962" s="2" customFormat="1" ht="24"/>
    <row r="963" s="2" customFormat="1" ht="24"/>
    <row r="964" s="2" customFormat="1" ht="24"/>
    <row r="965" s="2" customFormat="1" ht="24"/>
    <row r="966" s="2" customFormat="1" ht="24"/>
    <row r="967" s="2" customFormat="1" ht="24"/>
    <row r="968" s="2" customFormat="1" ht="24"/>
    <row r="969" s="2" customFormat="1" ht="24"/>
    <row r="970" s="2" customFormat="1" ht="24"/>
    <row r="971" s="2" customFormat="1" ht="24"/>
    <row r="972" s="2" customFormat="1" ht="24"/>
    <row r="973" s="2" customFormat="1" ht="24"/>
    <row r="974" s="2" customFormat="1" ht="24"/>
    <row r="975" s="2" customFormat="1" ht="24"/>
    <row r="976" s="2" customFormat="1" ht="24"/>
    <row r="977" s="2" customFormat="1" ht="24"/>
    <row r="978" s="2" customFormat="1" ht="24"/>
    <row r="979" s="2" customFormat="1" ht="24"/>
    <row r="980" s="2" customFormat="1" ht="24"/>
    <row r="981" s="2" customFormat="1" ht="24"/>
    <row r="982" s="2" customFormat="1" ht="24"/>
    <row r="983" s="2" customFormat="1" ht="24"/>
    <row r="984" s="2" customFormat="1" ht="24"/>
    <row r="985" s="2" customFormat="1" ht="24"/>
    <row r="986" s="2" customFormat="1" ht="24"/>
    <row r="987" s="2" customFormat="1" ht="24"/>
    <row r="988" s="2" customFormat="1" ht="24"/>
    <row r="989" s="2" customFormat="1" ht="24"/>
    <row r="990" s="2" customFormat="1" ht="24"/>
    <row r="991" s="2" customFormat="1" ht="24"/>
    <row r="992" s="2" customFormat="1" ht="24"/>
    <row r="993" s="2" customFormat="1" ht="24"/>
    <row r="994" s="2" customFormat="1" ht="24"/>
    <row r="995" s="2" customFormat="1" ht="24"/>
    <row r="996" s="2" customFormat="1" ht="24"/>
    <row r="997" s="2" customFormat="1" ht="24"/>
    <row r="998" s="2" customFormat="1" ht="24"/>
    <row r="999" s="2" customFormat="1" ht="24"/>
    <row r="1000" s="2" customFormat="1" ht="24"/>
    <row r="1001" s="2" customFormat="1" ht="24"/>
    <row r="1002" s="2" customFormat="1" ht="24"/>
    <row r="1003" s="2" customFormat="1" ht="24"/>
    <row r="1004" s="2" customFormat="1" ht="24"/>
    <row r="1005" s="2" customFormat="1" ht="24"/>
    <row r="1006" s="2" customFormat="1" ht="24"/>
    <row r="1007" s="2" customFormat="1" ht="24"/>
    <row r="1008" s="2" customFormat="1" ht="24"/>
    <row r="1009" s="2" customFormat="1" ht="24"/>
    <row r="1010" s="2" customFormat="1" ht="24"/>
    <row r="1011" s="2" customFormat="1" ht="24"/>
    <row r="1012" s="2" customFormat="1" ht="24"/>
    <row r="1013" s="2" customFormat="1" ht="24"/>
    <row r="1014" s="2" customFormat="1" ht="24"/>
    <row r="1015" s="2" customFormat="1" ht="24"/>
    <row r="1016" s="2" customFormat="1" ht="24"/>
    <row r="1017" s="2" customFormat="1" ht="24"/>
    <row r="1018" s="2" customFormat="1" ht="24"/>
    <row r="1019" s="2" customFormat="1" ht="24"/>
    <row r="1020" s="2" customFormat="1" ht="24"/>
    <row r="1021" s="2" customFormat="1" ht="24"/>
    <row r="1022" s="2" customFormat="1" ht="24"/>
    <row r="1023" s="2" customFormat="1" ht="24"/>
    <row r="1024" s="2" customFormat="1" ht="24"/>
    <row r="1025" s="2" customFormat="1" ht="24"/>
    <row r="1026" s="2" customFormat="1" ht="24"/>
    <row r="1027" s="2" customFormat="1" ht="24"/>
    <row r="1028" s="2" customFormat="1" ht="24"/>
    <row r="1029" s="2" customFormat="1" ht="24"/>
    <row r="1030" s="2" customFormat="1" ht="24"/>
    <row r="1031" s="2" customFormat="1" ht="24"/>
    <row r="1032" s="2" customFormat="1" ht="24"/>
    <row r="1033" s="2" customFormat="1" ht="24"/>
    <row r="1034" s="2" customFormat="1" ht="24"/>
    <row r="1035" s="2" customFormat="1" ht="24"/>
    <row r="1036" s="2" customFormat="1" ht="24"/>
    <row r="1037" s="2" customFormat="1" ht="24"/>
    <row r="1038" s="2" customFormat="1" ht="24"/>
    <row r="1039" s="2" customFormat="1" ht="24"/>
    <row r="1040" s="2" customFormat="1" ht="24"/>
    <row r="1041" s="2" customFormat="1" ht="24"/>
    <row r="1042" s="2" customFormat="1" ht="24"/>
    <row r="1043" s="2" customFormat="1" ht="24"/>
    <row r="1044" s="2" customFormat="1" ht="24"/>
    <row r="1045" s="2" customFormat="1" ht="24"/>
    <row r="1046" s="2" customFormat="1" ht="24"/>
    <row r="1047" s="2" customFormat="1" ht="24"/>
    <row r="1048" s="2" customFormat="1" ht="24"/>
    <row r="1049" s="2" customFormat="1" ht="24"/>
    <row r="1050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8:C28"/>
    <mergeCell ref="A32:B32"/>
    <mergeCell ref="C32:D32"/>
    <mergeCell ref="A34:B34"/>
    <mergeCell ref="A27:C27"/>
    <mergeCell ref="C34:D34"/>
    <mergeCell ref="C33:D33"/>
    <mergeCell ref="A33:B3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6"/>
  <sheetViews>
    <sheetView zoomScale="166" zoomScaleNormal="166" zoomScalePageLayoutView="0" workbookViewId="0" topLeftCell="A1">
      <selection activeCell="A77" sqref="A77:E77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71" t="s">
        <v>75</v>
      </c>
      <c r="B1" s="271"/>
      <c r="C1" s="271"/>
      <c r="D1" s="271"/>
      <c r="E1" s="271"/>
    </row>
    <row r="2" spans="1:5" ht="21.75">
      <c r="A2" s="292" t="s">
        <v>203</v>
      </c>
      <c r="B2" s="292"/>
      <c r="C2" s="292"/>
      <c r="D2" s="292"/>
      <c r="E2" s="292"/>
    </row>
    <row r="3" spans="1:5" ht="21.75">
      <c r="A3" s="271" t="s">
        <v>22</v>
      </c>
      <c r="B3" s="271"/>
      <c r="C3" s="271"/>
      <c r="D3" s="271"/>
      <c r="E3" s="271"/>
    </row>
    <row r="4" spans="1:5" ht="22.5" thickBot="1">
      <c r="A4" s="293" t="s">
        <v>304</v>
      </c>
      <c r="B4" s="294"/>
      <c r="C4" s="294"/>
      <c r="D4" s="294"/>
      <c r="E4" s="294"/>
    </row>
    <row r="5" spans="1:5" ht="22.5" thickTop="1">
      <c r="A5" s="288" t="s">
        <v>23</v>
      </c>
      <c r="B5" s="289"/>
      <c r="C5" s="114"/>
      <c r="D5" s="114" t="s">
        <v>25</v>
      </c>
      <c r="E5" s="115" t="s">
        <v>24</v>
      </c>
    </row>
    <row r="6" spans="1:5" ht="21.75">
      <c r="A6" s="116" t="s">
        <v>27</v>
      </c>
      <c r="B6" s="116" t="s">
        <v>29</v>
      </c>
      <c r="C6" s="114" t="s">
        <v>30</v>
      </c>
      <c r="D6" s="114" t="s">
        <v>26</v>
      </c>
      <c r="E6" s="116" t="s">
        <v>29</v>
      </c>
    </row>
    <row r="7" spans="1:5" ht="22.5" thickBot="1">
      <c r="A7" s="117" t="s">
        <v>28</v>
      </c>
      <c r="B7" s="117" t="s">
        <v>28</v>
      </c>
      <c r="C7" s="117"/>
      <c r="D7" s="117"/>
      <c r="E7" s="117" t="s">
        <v>28</v>
      </c>
    </row>
    <row r="8" spans="1:5" ht="22.5" thickTop="1">
      <c r="A8" s="118"/>
      <c r="B8" s="119">
        <v>42374812.76</v>
      </c>
      <c r="C8" s="50" t="s">
        <v>31</v>
      </c>
      <c r="D8" s="120"/>
      <c r="E8" s="119">
        <v>63131569</v>
      </c>
    </row>
    <row r="9" spans="1:5" ht="21.75">
      <c r="A9" s="118"/>
      <c r="B9" s="118"/>
      <c r="C9" s="51" t="s">
        <v>32</v>
      </c>
      <c r="D9" s="121"/>
      <c r="E9" s="118"/>
    </row>
    <row r="10" spans="1:5" ht="21.75">
      <c r="A10" s="118">
        <v>2380000</v>
      </c>
      <c r="B10" s="99">
        <v>3138842.59</v>
      </c>
      <c r="C10" s="1" t="s">
        <v>33</v>
      </c>
      <c r="D10" s="122">
        <v>411000</v>
      </c>
      <c r="E10" s="99">
        <v>403116.6</v>
      </c>
    </row>
    <row r="11" spans="1:5" ht="21.75">
      <c r="A11" s="118">
        <v>625000</v>
      </c>
      <c r="B11" s="99">
        <v>503747.8</v>
      </c>
      <c r="C11" s="1" t="s">
        <v>34</v>
      </c>
      <c r="D11" s="122">
        <v>412000</v>
      </c>
      <c r="E11" s="99">
        <v>49005</v>
      </c>
    </row>
    <row r="12" spans="1:5" ht="21.75">
      <c r="A12" s="118">
        <v>350000</v>
      </c>
      <c r="B12" s="99">
        <v>281246.52</v>
      </c>
      <c r="C12" s="1" t="s">
        <v>35</v>
      </c>
      <c r="D12" s="122">
        <v>413000</v>
      </c>
      <c r="E12" s="99">
        <v>85377.82</v>
      </c>
    </row>
    <row r="13" spans="1:5" ht="21.75">
      <c r="A13" s="99">
        <v>0</v>
      </c>
      <c r="B13" s="99">
        <v>0</v>
      </c>
      <c r="C13" s="1" t="s">
        <v>36</v>
      </c>
      <c r="D13" s="122">
        <v>414000</v>
      </c>
      <c r="E13" s="99">
        <v>0</v>
      </c>
    </row>
    <row r="14" spans="1:5" ht="21.75">
      <c r="A14" s="99">
        <v>30000</v>
      </c>
      <c r="B14" s="99">
        <v>59089</v>
      </c>
      <c r="C14" s="1" t="s">
        <v>37</v>
      </c>
      <c r="D14" s="122">
        <v>415000</v>
      </c>
      <c r="E14" s="99">
        <v>7100</v>
      </c>
    </row>
    <row r="15" spans="1:5" ht="21.75">
      <c r="A15" s="99">
        <v>0</v>
      </c>
      <c r="B15" s="99">
        <v>0</v>
      </c>
      <c r="C15" s="1" t="s">
        <v>38</v>
      </c>
      <c r="D15" s="122">
        <v>416000</v>
      </c>
      <c r="E15" s="99">
        <v>0</v>
      </c>
    </row>
    <row r="16" spans="1:5" ht="21.75">
      <c r="A16" s="118">
        <v>32186770</v>
      </c>
      <c r="B16" s="99">
        <v>26444730.54</v>
      </c>
      <c r="C16" s="1" t="s">
        <v>39</v>
      </c>
      <c r="D16" s="122">
        <v>421000</v>
      </c>
      <c r="E16" s="99">
        <v>3024808.89</v>
      </c>
    </row>
    <row r="17" spans="1:5" ht="21.75">
      <c r="A17" s="118">
        <v>9370000</v>
      </c>
      <c r="B17" s="99">
        <v>10874277</v>
      </c>
      <c r="C17" s="1" t="s">
        <v>11</v>
      </c>
      <c r="D17" s="122">
        <v>430000</v>
      </c>
      <c r="E17" s="99">
        <v>0</v>
      </c>
    </row>
    <row r="18" spans="1:5" ht="22.5" thickBot="1">
      <c r="A18" s="123">
        <f>SUM(A8:A17)</f>
        <v>44941770</v>
      </c>
      <c r="B18" s="124">
        <f>SUM(B10:B17)</f>
        <v>41301933.45</v>
      </c>
      <c r="C18" s="1"/>
      <c r="D18" s="121"/>
      <c r="E18" s="124">
        <f>SUM(E10:E17)</f>
        <v>3569408.31</v>
      </c>
    </row>
    <row r="19" spans="1:5" ht="5.25" customHeight="1" thickTop="1">
      <c r="A19" s="22"/>
      <c r="B19" s="125"/>
      <c r="C19" s="1"/>
      <c r="D19" s="122"/>
      <c r="E19" s="118">
        <v>0</v>
      </c>
    </row>
    <row r="20" spans="1:5" ht="21.75">
      <c r="A20" s="22"/>
      <c r="B20" s="118">
        <v>726780.44</v>
      </c>
      <c r="C20" s="1" t="s">
        <v>139</v>
      </c>
      <c r="D20" s="122">
        <v>900</v>
      </c>
      <c r="E20" s="118">
        <v>233715.43</v>
      </c>
    </row>
    <row r="21" spans="1:5" ht="21.75">
      <c r="A21" s="22"/>
      <c r="B21" s="118">
        <v>1051780</v>
      </c>
      <c r="C21" s="1" t="s">
        <v>40</v>
      </c>
      <c r="D21" s="122" t="s">
        <v>69</v>
      </c>
      <c r="E21" s="118">
        <v>177568</v>
      </c>
    </row>
    <row r="22" spans="1:5" ht="21.75">
      <c r="A22" s="22"/>
      <c r="B22" s="118">
        <v>3456600</v>
      </c>
      <c r="C22" s="1" t="s">
        <v>137</v>
      </c>
      <c r="D22" s="122"/>
      <c r="E22" s="118">
        <v>977200</v>
      </c>
    </row>
    <row r="23" spans="1:5" ht="21.75">
      <c r="A23" s="22"/>
      <c r="B23" s="118">
        <v>8066720</v>
      </c>
      <c r="C23" s="1" t="s">
        <v>138</v>
      </c>
      <c r="D23" s="121"/>
      <c r="E23" s="118">
        <v>3519300</v>
      </c>
    </row>
    <row r="24" spans="1:5" ht="21.75">
      <c r="A24" s="22"/>
      <c r="B24" s="118">
        <v>6840.54</v>
      </c>
      <c r="C24" s="1" t="s">
        <v>144</v>
      </c>
      <c r="D24" s="122"/>
      <c r="E24" s="99">
        <v>2188.51</v>
      </c>
    </row>
    <row r="25" spans="1:5" ht="21.75">
      <c r="A25" s="22"/>
      <c r="B25" s="118"/>
      <c r="C25" s="1"/>
      <c r="D25" s="122"/>
      <c r="E25" s="99"/>
    </row>
    <row r="26" spans="1:5" ht="21.75">
      <c r="A26" s="22"/>
      <c r="B26" s="118"/>
      <c r="C26" s="1"/>
      <c r="D26" s="122"/>
      <c r="E26" s="99"/>
    </row>
    <row r="27" spans="1:5" ht="21.75">
      <c r="A27" s="22"/>
      <c r="B27" s="99"/>
      <c r="C27" s="1"/>
      <c r="D27" s="122"/>
      <c r="E27" s="99"/>
    </row>
    <row r="28" spans="1:5" ht="21.75">
      <c r="A28" s="22"/>
      <c r="B28" s="99"/>
      <c r="C28" s="1"/>
      <c r="D28" s="122"/>
      <c r="E28" s="99"/>
    </row>
    <row r="29" spans="1:5" ht="21.75">
      <c r="A29" s="22"/>
      <c r="B29" s="99"/>
      <c r="C29" s="1"/>
      <c r="D29" s="122"/>
      <c r="E29" s="99"/>
    </row>
    <row r="30" spans="1:5" ht="21.75">
      <c r="A30" s="22"/>
      <c r="B30" s="99"/>
      <c r="C30" s="1"/>
      <c r="D30" s="122"/>
      <c r="E30" s="99"/>
    </row>
    <row r="31" spans="1:5" ht="21.75">
      <c r="A31" s="22"/>
      <c r="B31" s="118"/>
      <c r="C31" s="1"/>
      <c r="D31" s="122"/>
      <c r="E31" s="99"/>
    </row>
    <row r="32" spans="1:5" ht="21.75">
      <c r="A32" s="22"/>
      <c r="B32" s="126">
        <f>SUM(B20:B31)</f>
        <v>13308720.979999999</v>
      </c>
      <c r="C32" s="127"/>
      <c r="D32" s="128"/>
      <c r="E32" s="126">
        <f>SUM(E20:E31)</f>
        <v>4909971.9399999995</v>
      </c>
    </row>
    <row r="33" spans="1:5" ht="22.5" thickBot="1">
      <c r="A33" s="22"/>
      <c r="B33" s="123">
        <f>B18+B32</f>
        <v>54610654.43</v>
      </c>
      <c r="C33" s="52"/>
      <c r="D33" s="129"/>
      <c r="E33" s="130">
        <f>E18+E32</f>
        <v>8479380.25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322"/>
      <c r="B36" s="322"/>
      <c r="C36" s="322"/>
      <c r="D36" s="322"/>
      <c r="E36" s="322"/>
    </row>
    <row r="37" spans="1:5" ht="21.75">
      <c r="A37" s="321"/>
      <c r="B37" s="321"/>
      <c r="C37" s="321"/>
      <c r="D37" s="321"/>
      <c r="E37" s="321"/>
    </row>
    <row r="38" spans="1:5" ht="21.75">
      <c r="A38" s="323" t="s">
        <v>132</v>
      </c>
      <c r="B38" s="323"/>
      <c r="C38" s="323"/>
      <c r="D38" s="323"/>
      <c r="E38" s="323"/>
    </row>
    <row r="39" spans="1:5" ht="21.75">
      <c r="A39" s="111"/>
      <c r="B39" s="111"/>
      <c r="C39" s="111"/>
      <c r="D39" s="111"/>
      <c r="E39" s="111"/>
    </row>
    <row r="40" spans="1:5" ht="21.75">
      <c r="A40" s="111"/>
      <c r="B40" s="111"/>
      <c r="C40" s="111"/>
      <c r="D40" s="111"/>
      <c r="E40" s="111"/>
    </row>
    <row r="41" spans="1:5" ht="21.75">
      <c r="A41" s="290" t="s">
        <v>23</v>
      </c>
      <c r="B41" s="291"/>
      <c r="C41" s="116"/>
      <c r="D41" s="116" t="s">
        <v>25</v>
      </c>
      <c r="E41" s="132" t="s">
        <v>24</v>
      </c>
    </row>
    <row r="42" spans="1:5" ht="22.5" thickBot="1">
      <c r="A42" s="133" t="s">
        <v>47</v>
      </c>
      <c r="B42" s="133" t="s">
        <v>48</v>
      </c>
      <c r="C42" s="117" t="s">
        <v>30</v>
      </c>
      <c r="D42" s="117" t="s">
        <v>26</v>
      </c>
      <c r="E42" s="133" t="s">
        <v>48</v>
      </c>
    </row>
    <row r="43" spans="1:5" ht="22.5" thickTop="1">
      <c r="A43" s="118"/>
      <c r="B43" s="119"/>
      <c r="C43" s="134" t="s">
        <v>41</v>
      </c>
      <c r="D43" s="128"/>
      <c r="E43" s="119"/>
    </row>
    <row r="44" spans="1:5" ht="21.75">
      <c r="A44" s="118">
        <v>1860318</v>
      </c>
      <c r="B44" s="118">
        <v>524072</v>
      </c>
      <c r="C44" s="1" t="s">
        <v>42</v>
      </c>
      <c r="D44" s="122">
        <v>510000</v>
      </c>
      <c r="E44" s="118">
        <v>4500</v>
      </c>
    </row>
    <row r="45" spans="1:5" ht="21.75">
      <c r="A45" s="118">
        <v>9864590</v>
      </c>
      <c r="B45" s="118">
        <v>5028532</v>
      </c>
      <c r="C45" s="1" t="s">
        <v>146</v>
      </c>
      <c r="D45" s="122"/>
      <c r="E45" s="118">
        <v>790050</v>
      </c>
    </row>
    <row r="46" spans="1:5" ht="21.75">
      <c r="A46" s="118">
        <v>4246200</v>
      </c>
      <c r="B46" s="118">
        <v>1942805</v>
      </c>
      <c r="C46" s="1" t="s">
        <v>145</v>
      </c>
      <c r="D46" s="122"/>
      <c r="E46" s="99">
        <v>331467</v>
      </c>
    </row>
    <row r="47" spans="1:5" ht="21.75">
      <c r="A47" s="99">
        <v>3456465</v>
      </c>
      <c r="B47" s="99">
        <v>655917.93</v>
      </c>
      <c r="C47" s="1" t="s">
        <v>7</v>
      </c>
      <c r="D47" s="122">
        <v>531000</v>
      </c>
      <c r="E47" s="99">
        <v>84621.3</v>
      </c>
    </row>
    <row r="48" spans="1:5" ht="21.75">
      <c r="A48" s="99">
        <v>5804597</v>
      </c>
      <c r="B48" s="99">
        <v>2470801.44</v>
      </c>
      <c r="C48" s="1" t="s">
        <v>8</v>
      </c>
      <c r="D48" s="122">
        <v>532000</v>
      </c>
      <c r="E48" s="99">
        <v>530300</v>
      </c>
    </row>
    <row r="49" spans="1:5" ht="21.75">
      <c r="A49" s="99">
        <v>4239800</v>
      </c>
      <c r="B49" s="99">
        <v>1133556.55</v>
      </c>
      <c r="C49" s="1" t="s">
        <v>9</v>
      </c>
      <c r="D49" s="122">
        <v>533000</v>
      </c>
      <c r="E49" s="99">
        <v>280702</v>
      </c>
    </row>
    <row r="50" spans="1:5" ht="21.75">
      <c r="A50" s="99">
        <v>355500</v>
      </c>
      <c r="B50" s="99">
        <v>184572.99</v>
      </c>
      <c r="C50" s="1" t="s">
        <v>10</v>
      </c>
      <c r="D50" s="122">
        <v>534000</v>
      </c>
      <c r="E50" s="99">
        <v>29303.11</v>
      </c>
    </row>
    <row r="51" spans="1:5" ht="21.75">
      <c r="A51" s="99">
        <v>2032300</v>
      </c>
      <c r="B51" s="99">
        <v>214950.24</v>
      </c>
      <c r="C51" s="1" t="s">
        <v>12</v>
      </c>
      <c r="D51" s="122">
        <v>541000</v>
      </c>
      <c r="E51" s="99">
        <v>0</v>
      </c>
    </row>
    <row r="52" spans="1:5" ht="21.75">
      <c r="A52" s="99">
        <v>7764800</v>
      </c>
      <c r="B52" s="99">
        <v>5282500</v>
      </c>
      <c r="C52" s="1" t="s">
        <v>13</v>
      </c>
      <c r="D52" s="122">
        <v>542000</v>
      </c>
      <c r="E52" s="99">
        <v>2710000</v>
      </c>
    </row>
    <row r="53" spans="1:5" ht="21.75">
      <c r="A53" s="135">
        <v>5317200</v>
      </c>
      <c r="B53" s="135">
        <v>1237500</v>
      </c>
      <c r="C53" s="1" t="s">
        <v>11</v>
      </c>
      <c r="D53" s="122">
        <v>560000</v>
      </c>
      <c r="E53" s="135">
        <v>40000</v>
      </c>
    </row>
    <row r="54" spans="1:5" ht="22.5" thickBot="1">
      <c r="A54" s="124">
        <f>SUM(A44:A53)</f>
        <v>44941770</v>
      </c>
      <c r="B54" s="124">
        <f>SUM(B44:B53)</f>
        <v>18675208.15</v>
      </c>
      <c r="C54" s="1"/>
      <c r="D54" s="121"/>
      <c r="E54" s="124">
        <f>SUM(E44:E53)</f>
        <v>4800943.41</v>
      </c>
    </row>
    <row r="55" spans="1:5" ht="22.5" thickTop="1">
      <c r="A55" s="262" t="s">
        <v>279</v>
      </c>
      <c r="B55" s="136">
        <v>276046.25</v>
      </c>
      <c r="C55" s="1" t="s">
        <v>14</v>
      </c>
      <c r="D55" s="122">
        <v>700</v>
      </c>
      <c r="E55" s="99">
        <v>149129</v>
      </c>
    </row>
    <row r="56" spans="1:5" ht="21.75">
      <c r="A56" s="137"/>
      <c r="B56" s="99">
        <v>726564.88</v>
      </c>
      <c r="C56" s="1" t="s">
        <v>139</v>
      </c>
      <c r="D56" s="122">
        <v>900</v>
      </c>
      <c r="E56" s="99">
        <v>138994.14</v>
      </c>
    </row>
    <row r="57" spans="1:5" ht="21.75">
      <c r="A57" s="138"/>
      <c r="B57" s="135">
        <v>1183508</v>
      </c>
      <c r="C57" s="1" t="s">
        <v>40</v>
      </c>
      <c r="D57" s="122" t="s">
        <v>69</v>
      </c>
      <c r="E57" s="135">
        <v>65584</v>
      </c>
    </row>
    <row r="58" spans="1:5" ht="21.75">
      <c r="A58" s="22"/>
      <c r="B58" s="99">
        <v>1967676</v>
      </c>
      <c r="C58" s="1" t="s">
        <v>140</v>
      </c>
      <c r="D58" s="122"/>
      <c r="E58" s="99">
        <v>0</v>
      </c>
    </row>
    <row r="59" spans="1:5" ht="21.75">
      <c r="A59" s="22"/>
      <c r="B59" s="99">
        <v>806665.21</v>
      </c>
      <c r="C59" s="1" t="s">
        <v>128</v>
      </c>
      <c r="D59" s="122">
        <v>600</v>
      </c>
      <c r="E59" s="99">
        <v>0</v>
      </c>
    </row>
    <row r="60" spans="1:5" ht="21.75">
      <c r="A60" s="22"/>
      <c r="B60" s="99">
        <v>5087700</v>
      </c>
      <c r="C60" s="1" t="s">
        <v>130</v>
      </c>
      <c r="D60" s="122"/>
      <c r="E60" s="99">
        <v>1082200</v>
      </c>
    </row>
    <row r="61" spans="1:5" ht="21.75">
      <c r="A61" s="22"/>
      <c r="B61" s="99">
        <v>3608600</v>
      </c>
      <c r="C61" s="1" t="s">
        <v>141</v>
      </c>
      <c r="D61" s="122">
        <v>704</v>
      </c>
      <c r="E61" s="135">
        <v>720600</v>
      </c>
    </row>
    <row r="62" spans="1:5" ht="21.75">
      <c r="A62" s="22"/>
      <c r="B62" s="99"/>
      <c r="C62" s="1"/>
      <c r="D62" s="122"/>
      <c r="E62" s="99"/>
    </row>
    <row r="63" spans="1:5" ht="21.75">
      <c r="A63" s="22"/>
      <c r="B63" s="99"/>
      <c r="C63" s="1"/>
      <c r="D63" s="122"/>
      <c r="E63" s="99"/>
    </row>
    <row r="64" spans="1:5" ht="21.75">
      <c r="A64" s="22"/>
      <c r="B64" s="99"/>
      <c r="C64" s="1"/>
      <c r="D64" s="122"/>
      <c r="E64" s="99"/>
    </row>
    <row r="65" spans="1:5" ht="21.75">
      <c r="A65" s="22"/>
      <c r="B65" s="99"/>
      <c r="C65" s="1"/>
      <c r="D65" s="122"/>
      <c r="E65" s="99"/>
    </row>
    <row r="66" spans="1:5" ht="21.75">
      <c r="A66" s="22"/>
      <c r="B66" s="126">
        <f>SUM(B55:B65)</f>
        <v>13656760.34</v>
      </c>
      <c r="C66" s="1"/>
      <c r="D66" s="121"/>
      <c r="E66" s="126">
        <f>SUM(E55:E65)</f>
        <v>2156507.14</v>
      </c>
    </row>
    <row r="67" spans="1:5" ht="21.75">
      <c r="A67" s="22"/>
      <c r="B67" s="126">
        <f>B54+B66</f>
        <v>32331968.49</v>
      </c>
      <c r="C67" s="50" t="s">
        <v>43</v>
      </c>
      <c r="D67" s="121"/>
      <c r="E67" s="126">
        <f>E54+E66</f>
        <v>6957450.550000001</v>
      </c>
    </row>
    <row r="68" spans="1:5" ht="21.75">
      <c r="A68" s="22"/>
      <c r="B68" s="119">
        <v>22278685.94</v>
      </c>
      <c r="C68" s="50" t="s">
        <v>44</v>
      </c>
      <c r="D68" s="128"/>
      <c r="E68" s="119">
        <v>1521929.7</v>
      </c>
    </row>
    <row r="69" spans="1:5" ht="21.75">
      <c r="A69" s="22"/>
      <c r="B69" s="119"/>
      <c r="C69" s="50" t="s">
        <v>45</v>
      </c>
      <c r="D69" s="128"/>
      <c r="E69" s="119"/>
    </row>
    <row r="70" spans="1:5" ht="21.75">
      <c r="A70" s="22"/>
      <c r="B70" s="139"/>
      <c r="C70" s="50" t="s">
        <v>164</v>
      </c>
      <c r="D70" s="128"/>
      <c r="E70" s="140">
        <v>0</v>
      </c>
    </row>
    <row r="71" spans="1:5" ht="22.5" thickBot="1">
      <c r="A71" s="22"/>
      <c r="B71" s="141">
        <f>B8+B68-B70</f>
        <v>64653498.7</v>
      </c>
      <c r="C71" s="50" t="s">
        <v>46</v>
      </c>
      <c r="D71" s="129"/>
      <c r="E71" s="130">
        <f>E8+E68-E70</f>
        <v>64653498.7</v>
      </c>
    </row>
    <row r="72" spans="1:5" ht="22.5" thickTop="1">
      <c r="A72" s="22"/>
      <c r="B72" s="142"/>
      <c r="C72" s="50"/>
      <c r="D72" s="60"/>
      <c r="E72" s="59"/>
    </row>
    <row r="73" spans="1:5" ht="21.75">
      <c r="A73" s="22"/>
      <c r="B73" s="142"/>
      <c r="C73" s="50"/>
      <c r="D73" s="60"/>
      <c r="E73" s="59"/>
    </row>
    <row r="74" spans="1:5" ht="21.75">
      <c r="A74" s="273"/>
      <c r="B74" s="273"/>
      <c r="C74" s="273"/>
      <c r="D74" s="273"/>
      <c r="E74" s="273"/>
    </row>
    <row r="75" spans="1:5" ht="21.75">
      <c r="A75" s="273"/>
      <c r="B75" s="273"/>
      <c r="C75" s="273"/>
      <c r="D75" s="273"/>
      <c r="E75" s="273"/>
    </row>
    <row r="76" spans="1:5" ht="21.75">
      <c r="A76" s="324"/>
      <c r="B76" s="324"/>
      <c r="C76" s="324"/>
      <c r="D76" s="324"/>
      <c r="E76" s="324"/>
    </row>
    <row r="77" spans="1:5" ht="21.75">
      <c r="A77" s="273"/>
      <c r="B77" s="273"/>
      <c r="C77" s="273"/>
      <c r="D77" s="273"/>
      <c r="E77" s="273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  <row r="105" spans="1:5" ht="21.75">
      <c r="A105" s="1"/>
      <c r="B105" s="1"/>
      <c r="C105" s="1"/>
      <c r="D105" s="1"/>
      <c r="E105" s="1"/>
    </row>
    <row r="106" spans="1:5" ht="21.75">
      <c r="A106" s="1"/>
      <c r="B106" s="1"/>
      <c r="C106" s="1"/>
      <c r="D106" s="1"/>
      <c r="E106" s="1"/>
    </row>
  </sheetData>
  <sheetProtection/>
  <mergeCells count="13">
    <mergeCell ref="A75:E75"/>
    <mergeCell ref="A38:E38"/>
    <mergeCell ref="A74:E74"/>
    <mergeCell ref="A41:B41"/>
    <mergeCell ref="A77:E77"/>
    <mergeCell ref="A76:E76"/>
    <mergeCell ref="A1:E1"/>
    <mergeCell ref="A2:E2"/>
    <mergeCell ref="A3:E3"/>
    <mergeCell ref="A4:E4"/>
    <mergeCell ref="A5:B5"/>
    <mergeCell ref="A37:E37"/>
    <mergeCell ref="A36:E36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39"/>
  <sheetViews>
    <sheetView zoomScale="172" zoomScaleNormal="172" zoomScalePageLayoutView="0" workbookViewId="0" topLeftCell="A1">
      <selection activeCell="C8" sqref="C8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4" t="s">
        <v>71</v>
      </c>
      <c r="B1" s="274"/>
      <c r="C1" s="274"/>
      <c r="D1" s="274"/>
    </row>
    <row r="2" spans="1:4" ht="21.75">
      <c r="A2" s="274" t="s">
        <v>80</v>
      </c>
      <c r="B2" s="274"/>
      <c r="C2" s="274"/>
      <c r="D2" s="274"/>
    </row>
    <row r="3" spans="1:4" ht="21.75">
      <c r="A3" s="274" t="s">
        <v>299</v>
      </c>
      <c r="B3" s="274"/>
      <c r="C3" s="274"/>
      <c r="D3" s="274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77</v>
      </c>
      <c r="B6" s="33" t="s">
        <v>79</v>
      </c>
      <c r="C6" s="34">
        <v>7503289.92</v>
      </c>
      <c r="D6" s="34"/>
    </row>
    <row r="7" spans="1:4" ht="21.75">
      <c r="A7" s="32" t="s">
        <v>74</v>
      </c>
      <c r="B7" s="33" t="s">
        <v>20</v>
      </c>
      <c r="C7" s="34">
        <v>1710412.34</v>
      </c>
      <c r="D7" s="34"/>
    </row>
    <row r="8" spans="1:4" ht="21.75">
      <c r="A8" s="32" t="s">
        <v>119</v>
      </c>
      <c r="B8" s="33" t="s">
        <v>21</v>
      </c>
      <c r="C8" s="34">
        <v>16736626.49</v>
      </c>
      <c r="D8" s="34"/>
    </row>
    <row r="9" spans="1:4" ht="21.75">
      <c r="A9" s="32" t="s">
        <v>72</v>
      </c>
      <c r="B9" s="33" t="s">
        <v>20</v>
      </c>
      <c r="C9" s="34">
        <v>38092834.79</v>
      </c>
      <c r="D9" s="34"/>
    </row>
    <row r="10" spans="1:4" ht="21.75">
      <c r="A10" s="32" t="s">
        <v>73</v>
      </c>
      <c r="B10" s="33" t="s">
        <v>20</v>
      </c>
      <c r="C10" s="34">
        <v>610335.16</v>
      </c>
      <c r="D10" s="34"/>
    </row>
    <row r="11" spans="1:4" ht="21.75">
      <c r="A11" s="32" t="s">
        <v>143</v>
      </c>
      <c r="B11" s="33" t="s">
        <v>198</v>
      </c>
      <c r="C11" s="34">
        <v>60000</v>
      </c>
      <c r="D11" s="34"/>
    </row>
    <row r="12" spans="1:4" ht="21.75">
      <c r="A12" s="32" t="s">
        <v>144</v>
      </c>
      <c r="B12" s="33" t="s">
        <v>199</v>
      </c>
      <c r="C12" s="34">
        <v>42427.19</v>
      </c>
      <c r="D12" s="34"/>
    </row>
    <row r="13" spans="1:4" ht="21.75">
      <c r="A13" s="32" t="s">
        <v>5</v>
      </c>
      <c r="B13" s="33" t="s">
        <v>69</v>
      </c>
      <c r="C13" s="35">
        <v>131728</v>
      </c>
      <c r="D13" s="34"/>
    </row>
    <row r="14" spans="1:4" ht="21.75">
      <c r="A14" s="32" t="s">
        <v>136</v>
      </c>
      <c r="B14" s="33">
        <v>704</v>
      </c>
      <c r="C14" s="35">
        <v>152000</v>
      </c>
      <c r="D14" s="34"/>
    </row>
    <row r="15" spans="1:4" ht="21.75">
      <c r="A15" s="32" t="s">
        <v>6</v>
      </c>
      <c r="B15" s="33">
        <v>510000</v>
      </c>
      <c r="C15" s="35">
        <v>524072</v>
      </c>
      <c r="D15" s="34"/>
    </row>
    <row r="16" spans="1:4" ht="21.75">
      <c r="A16" s="32" t="s">
        <v>146</v>
      </c>
      <c r="B16" s="33"/>
      <c r="C16" s="118">
        <v>5028532</v>
      </c>
      <c r="D16" s="34"/>
    </row>
    <row r="17" spans="1:4" ht="21.75">
      <c r="A17" s="32" t="s">
        <v>280</v>
      </c>
      <c r="B17" s="33"/>
      <c r="C17" s="118">
        <v>1942805</v>
      </c>
      <c r="D17" s="34"/>
    </row>
    <row r="18" spans="1:4" ht="21.75">
      <c r="A18" s="32" t="s">
        <v>7</v>
      </c>
      <c r="B18" s="33">
        <v>531000</v>
      </c>
      <c r="C18" s="34">
        <v>655917.93</v>
      </c>
      <c r="D18" s="34"/>
    </row>
    <row r="19" spans="1:4" ht="21.75">
      <c r="A19" s="32" t="s">
        <v>8</v>
      </c>
      <c r="B19" s="33">
        <v>532000</v>
      </c>
      <c r="C19" s="34">
        <v>2470801.44</v>
      </c>
      <c r="D19" s="34"/>
    </row>
    <row r="20" spans="1:4" ht="21.75">
      <c r="A20" s="32" t="s">
        <v>9</v>
      </c>
      <c r="B20" s="33">
        <v>533000</v>
      </c>
      <c r="C20" s="34">
        <v>1133556.55</v>
      </c>
      <c r="D20" s="34"/>
    </row>
    <row r="21" spans="1:4" ht="21.75">
      <c r="A21" s="32" t="s">
        <v>10</v>
      </c>
      <c r="B21" s="33">
        <v>534000</v>
      </c>
      <c r="C21" s="34">
        <v>184572.99</v>
      </c>
      <c r="D21" s="34"/>
    </row>
    <row r="22" spans="1:4" ht="21.75">
      <c r="A22" s="32" t="s">
        <v>12</v>
      </c>
      <c r="B22" s="33">
        <v>541000</v>
      </c>
      <c r="C22" s="34">
        <v>214950.24</v>
      </c>
      <c r="D22" s="34"/>
    </row>
    <row r="23" spans="1:4" ht="21.75">
      <c r="A23" s="32" t="s">
        <v>13</v>
      </c>
      <c r="B23" s="33">
        <v>542000</v>
      </c>
      <c r="C23" s="34">
        <v>5282500</v>
      </c>
      <c r="D23" s="34"/>
    </row>
    <row r="24" spans="1:4" ht="21.75">
      <c r="A24" s="32" t="s">
        <v>11</v>
      </c>
      <c r="B24" s="33">
        <v>560000</v>
      </c>
      <c r="C24" s="34">
        <v>1237500</v>
      </c>
      <c r="D24" s="34"/>
    </row>
    <row r="25" spans="1:4" ht="21.75">
      <c r="A25" s="32" t="s">
        <v>122</v>
      </c>
      <c r="B25" s="33">
        <v>821</v>
      </c>
      <c r="C25" s="34"/>
      <c r="D25" s="34">
        <v>41301933.45</v>
      </c>
    </row>
    <row r="26" spans="1:4" ht="21.75">
      <c r="A26" s="32" t="s">
        <v>14</v>
      </c>
      <c r="B26" s="33">
        <v>700</v>
      </c>
      <c r="C26" s="34"/>
      <c r="D26" s="34">
        <v>18628675.11</v>
      </c>
    </row>
    <row r="27" spans="1:4" ht="21.75">
      <c r="A27" s="32" t="s">
        <v>70</v>
      </c>
      <c r="B27" s="33"/>
      <c r="C27" s="34"/>
      <c r="D27" s="34">
        <v>18202881.81</v>
      </c>
    </row>
    <row r="28" spans="1:4" ht="21.75">
      <c r="A28" s="32" t="s">
        <v>123</v>
      </c>
      <c r="B28" s="33">
        <v>900</v>
      </c>
      <c r="C28" s="34"/>
      <c r="D28" s="34">
        <v>2050534.67</v>
      </c>
    </row>
    <row r="29" spans="1:4" ht="21.75">
      <c r="A29" s="32" t="s">
        <v>124</v>
      </c>
      <c r="B29" s="33"/>
      <c r="C29" s="34"/>
      <c r="D29" s="34">
        <v>448892</v>
      </c>
    </row>
    <row r="30" spans="1:4" ht="21.75">
      <c r="A30" s="32" t="s">
        <v>125</v>
      </c>
      <c r="B30" s="33">
        <v>600</v>
      </c>
      <c r="C30" s="34"/>
      <c r="D30" s="34">
        <v>102925</v>
      </c>
    </row>
    <row r="31" spans="1:4" ht="21.75">
      <c r="A31" s="32" t="s">
        <v>129</v>
      </c>
      <c r="B31" s="33"/>
      <c r="C31" s="34"/>
      <c r="D31" s="34">
        <v>2979020</v>
      </c>
    </row>
    <row r="32" spans="1:4" ht="21.75">
      <c r="A32" s="110"/>
      <c r="B32" s="109"/>
      <c r="C32" s="34"/>
      <c r="D32" s="34"/>
    </row>
    <row r="33" spans="1:4" ht="22.5" thickBot="1">
      <c r="A33" s="36" t="s">
        <v>18</v>
      </c>
      <c r="B33" s="37"/>
      <c r="C33" s="38">
        <f>SUM(C5:C31)</f>
        <v>83714862.03999998</v>
      </c>
      <c r="D33" s="38">
        <f>SUM(D5:D32)</f>
        <v>83714862.04</v>
      </c>
    </row>
    <row r="34" spans="1:4" ht="22.5" thickTop="1">
      <c r="A34" s="39"/>
      <c r="B34" s="39"/>
      <c r="C34" s="40"/>
      <c r="D34" s="40"/>
    </row>
    <row r="35" spans="1:4" ht="21.75">
      <c r="A35" s="39"/>
      <c r="B35" s="39"/>
      <c r="C35" s="40"/>
      <c r="D35" s="40"/>
    </row>
    <row r="36" spans="1:4" ht="21.75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272"/>
      <c r="B38" s="272"/>
      <c r="C38" s="272"/>
      <c r="D38" s="272"/>
    </row>
    <row r="39" spans="1:4" ht="21.75">
      <c r="A39" s="272"/>
      <c r="B39" s="272"/>
      <c r="C39" s="272"/>
      <c r="D39" s="272"/>
    </row>
  </sheetData>
  <sheetProtection/>
  <mergeCells count="5">
    <mergeCell ref="A1:D1"/>
    <mergeCell ref="A2:D2"/>
    <mergeCell ref="A3:D3"/>
    <mergeCell ref="A38:D38"/>
    <mergeCell ref="A39:D39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C69" sqref="C69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6" t="s">
        <v>147</v>
      </c>
      <c r="B1" s="326"/>
      <c r="C1" s="326"/>
      <c r="D1" s="326"/>
      <c r="E1" s="326"/>
    </row>
    <row r="2" spans="1:5" ht="23.25">
      <c r="A2" s="326" t="s">
        <v>161</v>
      </c>
      <c r="B2" s="326"/>
      <c r="C2" s="326"/>
      <c r="D2" s="326"/>
      <c r="E2" s="326"/>
    </row>
    <row r="3" spans="1:5" ht="23.25">
      <c r="A3" s="326" t="s">
        <v>300</v>
      </c>
      <c r="B3" s="326"/>
      <c r="C3" s="326"/>
      <c r="D3" s="326"/>
      <c r="E3" s="326"/>
    </row>
    <row r="4" spans="1:5" ht="23.25">
      <c r="A4" s="64" t="s">
        <v>81</v>
      </c>
      <c r="B4" s="64" t="s">
        <v>27</v>
      </c>
      <c r="C4" s="64" t="s">
        <v>148</v>
      </c>
      <c r="D4" s="64" t="s">
        <v>149</v>
      </c>
      <c r="E4" s="64" t="s">
        <v>150</v>
      </c>
    </row>
    <row r="5" spans="1:5" ht="23.25">
      <c r="A5" s="65"/>
      <c r="B5" s="66"/>
      <c r="C5" s="66"/>
      <c r="D5" s="66" t="s">
        <v>151</v>
      </c>
      <c r="E5" s="66" t="s">
        <v>152</v>
      </c>
    </row>
    <row r="6" spans="1:5" ht="23.25">
      <c r="A6" s="67" t="s">
        <v>153</v>
      </c>
      <c r="B6" s="68"/>
      <c r="C6" s="69"/>
      <c r="D6" s="68"/>
      <c r="E6" s="69"/>
    </row>
    <row r="7" spans="1:5" ht="23.25">
      <c r="A7" s="70" t="s">
        <v>33</v>
      </c>
      <c r="B7" s="71">
        <v>2380000</v>
      </c>
      <c r="C7" s="72">
        <v>3138842.59</v>
      </c>
      <c r="D7" s="73" t="s">
        <v>149</v>
      </c>
      <c r="E7" s="72">
        <v>758842.59</v>
      </c>
    </row>
    <row r="8" spans="1:5" ht="23.25">
      <c r="A8" s="70" t="s">
        <v>154</v>
      </c>
      <c r="B8" s="71">
        <v>625000</v>
      </c>
      <c r="C8" s="72">
        <v>503747.8</v>
      </c>
      <c r="D8" s="73" t="s">
        <v>151</v>
      </c>
      <c r="E8" s="72">
        <v>121252.2</v>
      </c>
    </row>
    <row r="9" spans="1:5" ht="23.25">
      <c r="A9" s="70" t="s">
        <v>35</v>
      </c>
      <c r="B9" s="71">
        <v>350000</v>
      </c>
      <c r="C9" s="72">
        <v>281246.52</v>
      </c>
      <c r="D9" s="73" t="s">
        <v>151</v>
      </c>
      <c r="E9" s="72">
        <v>68753.48</v>
      </c>
    </row>
    <row r="10" spans="1:5" ht="23.25">
      <c r="A10" s="70" t="s">
        <v>36</v>
      </c>
      <c r="B10" s="71">
        <v>0</v>
      </c>
      <c r="C10" s="74">
        <v>0</v>
      </c>
      <c r="D10" s="73"/>
      <c r="E10" s="74">
        <v>0</v>
      </c>
    </row>
    <row r="11" spans="1:5" ht="23.25">
      <c r="A11" s="70" t="s">
        <v>37</v>
      </c>
      <c r="B11" s="71">
        <v>30000</v>
      </c>
      <c r="C11" s="72">
        <v>59089</v>
      </c>
      <c r="D11" s="73" t="s">
        <v>149</v>
      </c>
      <c r="E11" s="72">
        <v>29089</v>
      </c>
    </row>
    <row r="12" spans="1:5" ht="23.25">
      <c r="A12" s="70" t="s">
        <v>38</v>
      </c>
      <c r="B12" s="71">
        <v>0</v>
      </c>
      <c r="C12" s="74">
        <v>0</v>
      </c>
      <c r="D12" s="73"/>
      <c r="E12" s="74">
        <v>0</v>
      </c>
    </row>
    <row r="13" spans="1:5" ht="23.25">
      <c r="A13" s="70" t="s">
        <v>39</v>
      </c>
      <c r="B13" s="71">
        <v>32186770</v>
      </c>
      <c r="C13" s="72">
        <v>26444730.54</v>
      </c>
      <c r="D13" s="75" t="s">
        <v>151</v>
      </c>
      <c r="E13" s="72">
        <v>5742039.46</v>
      </c>
    </row>
    <row r="14" spans="1:5" ht="23.25">
      <c r="A14" s="70" t="s">
        <v>11</v>
      </c>
      <c r="B14" s="76">
        <v>9370000</v>
      </c>
      <c r="C14" s="72">
        <v>10874277</v>
      </c>
      <c r="D14" s="73" t="s">
        <v>149</v>
      </c>
      <c r="E14" s="72">
        <v>1504277</v>
      </c>
    </row>
    <row r="15" spans="1:5" ht="24" thickBot="1">
      <c r="A15" s="77" t="s">
        <v>155</v>
      </c>
      <c r="B15" s="78">
        <f>SUM(B7:B14)</f>
        <v>44941770</v>
      </c>
      <c r="C15" s="79">
        <f>SUM(C7:C14)</f>
        <v>41301933.45</v>
      </c>
      <c r="D15" s="77" t="s">
        <v>151</v>
      </c>
      <c r="E15" s="80">
        <v>3639836.55</v>
      </c>
    </row>
    <row r="16" spans="1:5" ht="23.25">
      <c r="A16" s="81"/>
      <c r="B16" s="81"/>
      <c r="C16" s="81"/>
      <c r="D16" s="81"/>
      <c r="E16" s="94"/>
    </row>
    <row r="17" spans="1:5" ht="23.25">
      <c r="A17" s="64" t="s">
        <v>81</v>
      </c>
      <c r="B17" s="64" t="s">
        <v>27</v>
      </c>
      <c r="C17" s="64" t="s">
        <v>156</v>
      </c>
      <c r="D17" s="64" t="s">
        <v>149</v>
      </c>
      <c r="E17" s="64" t="s">
        <v>150</v>
      </c>
    </row>
    <row r="18" spans="1:5" ht="23.25">
      <c r="A18" s="65"/>
      <c r="B18" s="66"/>
      <c r="C18" s="66"/>
      <c r="D18" s="66" t="s">
        <v>151</v>
      </c>
      <c r="E18" s="66" t="s">
        <v>152</v>
      </c>
    </row>
    <row r="19" spans="1:5" ht="23.25">
      <c r="A19" s="67" t="s">
        <v>157</v>
      </c>
      <c r="B19" s="71"/>
      <c r="C19" s="82"/>
      <c r="D19" s="71"/>
      <c r="E19" s="82"/>
    </row>
    <row r="20" spans="1:5" ht="23.25">
      <c r="A20" s="70" t="s">
        <v>42</v>
      </c>
      <c r="B20" s="53">
        <v>1860318</v>
      </c>
      <c r="C20" s="53">
        <v>524072</v>
      </c>
      <c r="D20" s="75" t="s">
        <v>149</v>
      </c>
      <c r="E20" s="72">
        <v>1336246</v>
      </c>
    </row>
    <row r="21" spans="1:5" ht="23.25">
      <c r="A21" s="70" t="s">
        <v>113</v>
      </c>
      <c r="B21" s="53">
        <v>3779640</v>
      </c>
      <c r="C21" s="53">
        <v>2087181</v>
      </c>
      <c r="D21" s="75" t="s">
        <v>149</v>
      </c>
      <c r="E21" s="72">
        <v>1692459</v>
      </c>
    </row>
    <row r="22" spans="1:5" ht="23.25">
      <c r="A22" s="70" t="s">
        <v>114</v>
      </c>
      <c r="B22" s="53">
        <v>10331150</v>
      </c>
      <c r="C22" s="53">
        <v>4884156</v>
      </c>
      <c r="D22" s="75" t="s">
        <v>149</v>
      </c>
      <c r="E22" s="72">
        <v>5446994</v>
      </c>
    </row>
    <row r="23" spans="1:5" ht="23.25">
      <c r="A23" s="70" t="s">
        <v>7</v>
      </c>
      <c r="B23" s="54">
        <v>3456465</v>
      </c>
      <c r="C23" s="54">
        <v>655917.93</v>
      </c>
      <c r="D23" s="75" t="s">
        <v>149</v>
      </c>
      <c r="E23" s="72">
        <v>2800547.07</v>
      </c>
    </row>
    <row r="24" spans="1:5" ht="23.25">
      <c r="A24" s="70" t="s">
        <v>8</v>
      </c>
      <c r="B24" s="54">
        <v>5804597</v>
      </c>
      <c r="C24" s="54">
        <v>2470801.44</v>
      </c>
      <c r="D24" s="75" t="s">
        <v>149</v>
      </c>
      <c r="E24" s="72">
        <v>3333795.56</v>
      </c>
    </row>
    <row r="25" spans="1:5" ht="23.25">
      <c r="A25" s="70" t="s">
        <v>9</v>
      </c>
      <c r="B25" s="54">
        <v>4239800</v>
      </c>
      <c r="C25" s="54">
        <v>1133556.55</v>
      </c>
      <c r="D25" s="75" t="s">
        <v>149</v>
      </c>
      <c r="E25" s="72">
        <v>3106243.45</v>
      </c>
    </row>
    <row r="26" spans="1:5" ht="23.25">
      <c r="A26" s="70" t="s">
        <v>10</v>
      </c>
      <c r="B26" s="54">
        <v>355500</v>
      </c>
      <c r="C26" s="54">
        <v>184572.99</v>
      </c>
      <c r="D26" s="75" t="s">
        <v>149</v>
      </c>
      <c r="E26" s="72">
        <v>170927.01</v>
      </c>
    </row>
    <row r="27" spans="1:5" ht="23.25">
      <c r="A27" s="70" t="s">
        <v>12</v>
      </c>
      <c r="B27" s="54">
        <v>2032300</v>
      </c>
      <c r="C27" s="54">
        <v>214950.24</v>
      </c>
      <c r="D27" s="75" t="s">
        <v>149</v>
      </c>
      <c r="E27" s="72">
        <v>1817349.76</v>
      </c>
    </row>
    <row r="28" spans="1:5" ht="23.25">
      <c r="A28" s="70" t="s">
        <v>13</v>
      </c>
      <c r="B28" s="55">
        <v>7764800</v>
      </c>
      <c r="C28" s="54">
        <v>5282500</v>
      </c>
      <c r="D28" s="75" t="s">
        <v>149</v>
      </c>
      <c r="E28" s="55">
        <v>2482300</v>
      </c>
    </row>
    <row r="29" spans="1:5" ht="23.25">
      <c r="A29" s="70" t="s">
        <v>11</v>
      </c>
      <c r="B29" s="54">
        <v>5317200</v>
      </c>
      <c r="C29" s="55">
        <v>1237500</v>
      </c>
      <c r="D29" s="75" t="s">
        <v>149</v>
      </c>
      <c r="E29" s="72">
        <v>4079700</v>
      </c>
    </row>
    <row r="30" spans="1:5" ht="23.25">
      <c r="A30" s="70" t="s">
        <v>158</v>
      </c>
      <c r="B30" s="54">
        <v>0</v>
      </c>
      <c r="C30" s="72">
        <v>0</v>
      </c>
      <c r="D30" s="73"/>
      <c r="E30" s="72">
        <v>0</v>
      </c>
    </row>
    <row r="31" spans="1:5" ht="23.25">
      <c r="A31" s="83" t="s">
        <v>18</v>
      </c>
      <c r="B31" s="84">
        <f>SUM(B20:B30)</f>
        <v>44941770</v>
      </c>
      <c r="C31" s="84">
        <f>SUM(C20:C30)</f>
        <v>18675208.15</v>
      </c>
      <c r="D31" s="85" t="s">
        <v>151</v>
      </c>
      <c r="E31" s="84">
        <f>SUM(E20:E30)</f>
        <v>26266561.850000005</v>
      </c>
    </row>
    <row r="32" spans="1:5" ht="23.25">
      <c r="A32" s="86"/>
      <c r="B32" s="87"/>
      <c r="C32" s="88"/>
      <c r="D32" s="89"/>
      <c r="E32" s="87"/>
    </row>
    <row r="33" spans="1:5" ht="23.25">
      <c r="A33" s="325" t="s">
        <v>159</v>
      </c>
      <c r="B33" s="325"/>
      <c r="C33" s="88">
        <v>22626725.3</v>
      </c>
      <c r="D33" s="81"/>
      <c r="E33" s="81"/>
    </row>
    <row r="34" spans="1:5" ht="23.25">
      <c r="A34" s="63" t="s">
        <v>32</v>
      </c>
      <c r="B34" s="90" t="s">
        <v>41</v>
      </c>
      <c r="C34" s="91"/>
      <c r="D34" s="68"/>
      <c r="E34" s="68"/>
    </row>
    <row r="35" spans="1:5" ht="23.25">
      <c r="A35" s="326" t="s">
        <v>160</v>
      </c>
      <c r="B35" s="326"/>
      <c r="C35" s="92"/>
      <c r="D35" s="68"/>
      <c r="E35" s="68"/>
    </row>
    <row r="36" spans="1:5" ht="23.25">
      <c r="A36" s="326" t="s">
        <v>147</v>
      </c>
      <c r="B36" s="326"/>
      <c r="C36" s="326"/>
      <c r="D36" s="326"/>
      <c r="E36" s="326"/>
    </row>
    <row r="37" spans="1:5" ht="23.25">
      <c r="A37" s="326" t="s">
        <v>161</v>
      </c>
      <c r="B37" s="326"/>
      <c r="C37" s="326"/>
      <c r="D37" s="326"/>
      <c r="E37" s="326"/>
    </row>
    <row r="38" spans="1:5" ht="23.25">
      <c r="A38" s="326" t="s">
        <v>300</v>
      </c>
      <c r="B38" s="326"/>
      <c r="C38" s="326"/>
      <c r="D38" s="326"/>
      <c r="E38" s="326"/>
    </row>
    <row r="39" spans="1:5" ht="23.25">
      <c r="A39" s="64" t="s">
        <v>81</v>
      </c>
      <c r="B39" s="64" t="s">
        <v>27</v>
      </c>
      <c r="C39" s="64" t="s">
        <v>148</v>
      </c>
      <c r="D39" s="64" t="s">
        <v>149</v>
      </c>
      <c r="E39" s="64" t="s">
        <v>150</v>
      </c>
    </row>
    <row r="40" spans="1:5" ht="23.25">
      <c r="A40" s="65"/>
      <c r="B40" s="66"/>
      <c r="C40" s="66"/>
      <c r="D40" s="66" t="s">
        <v>151</v>
      </c>
      <c r="E40" s="66" t="s">
        <v>152</v>
      </c>
    </row>
    <row r="41" spans="1:5" ht="23.25">
      <c r="A41" s="67" t="s">
        <v>153</v>
      </c>
      <c r="B41" s="68"/>
      <c r="C41" s="69"/>
      <c r="D41" s="68"/>
      <c r="E41" s="69"/>
    </row>
    <row r="42" spans="1:5" ht="23.25">
      <c r="A42" s="70" t="s">
        <v>33</v>
      </c>
      <c r="B42" s="71">
        <v>2380000</v>
      </c>
      <c r="C42" s="72">
        <v>3138842.59</v>
      </c>
      <c r="D42" s="73" t="s">
        <v>149</v>
      </c>
      <c r="E42" s="72">
        <v>758842.59</v>
      </c>
    </row>
    <row r="43" spans="1:5" ht="23.25">
      <c r="A43" s="70" t="s">
        <v>154</v>
      </c>
      <c r="B43" s="71">
        <v>625000</v>
      </c>
      <c r="C43" s="72">
        <v>503747.8</v>
      </c>
      <c r="D43" s="73" t="s">
        <v>151</v>
      </c>
      <c r="E43" s="72">
        <v>121252.2</v>
      </c>
    </row>
    <row r="44" spans="1:5" ht="23.25">
      <c r="A44" s="70" t="s">
        <v>35</v>
      </c>
      <c r="B44" s="71">
        <v>350000</v>
      </c>
      <c r="C44" s="72">
        <v>281246.52</v>
      </c>
      <c r="D44" s="73" t="s">
        <v>151</v>
      </c>
      <c r="E44" s="72">
        <v>68753.48</v>
      </c>
    </row>
    <row r="45" spans="1:5" ht="23.25">
      <c r="A45" s="70" t="s">
        <v>36</v>
      </c>
      <c r="B45" s="71">
        <v>0</v>
      </c>
      <c r="C45" s="74">
        <v>0</v>
      </c>
      <c r="D45" s="73"/>
      <c r="E45" s="74">
        <v>0</v>
      </c>
    </row>
    <row r="46" spans="1:5" ht="23.25">
      <c r="A46" s="70" t="s">
        <v>37</v>
      </c>
      <c r="B46" s="71">
        <v>30000</v>
      </c>
      <c r="C46" s="72">
        <v>59089</v>
      </c>
      <c r="D46" s="73" t="s">
        <v>149</v>
      </c>
      <c r="E46" s="72">
        <v>29089</v>
      </c>
    </row>
    <row r="47" spans="1:5" ht="23.25">
      <c r="A47" s="70" t="s">
        <v>38</v>
      </c>
      <c r="B47" s="71">
        <v>0</v>
      </c>
      <c r="C47" s="74">
        <v>0</v>
      </c>
      <c r="D47" s="73"/>
      <c r="E47" s="74">
        <v>0</v>
      </c>
    </row>
    <row r="48" spans="1:5" ht="23.25">
      <c r="A48" s="70" t="s">
        <v>39</v>
      </c>
      <c r="B48" s="71">
        <v>32186770</v>
      </c>
      <c r="C48" s="72">
        <v>26444730.54</v>
      </c>
      <c r="D48" s="75" t="s">
        <v>151</v>
      </c>
      <c r="E48" s="72">
        <v>5742039.46</v>
      </c>
    </row>
    <row r="49" spans="1:5" ht="23.25">
      <c r="A49" s="70" t="s">
        <v>11</v>
      </c>
      <c r="B49" s="76">
        <v>9370000</v>
      </c>
      <c r="C49" s="72">
        <v>10874277</v>
      </c>
      <c r="D49" s="73" t="s">
        <v>149</v>
      </c>
      <c r="E49" s="72">
        <v>1504277</v>
      </c>
    </row>
    <row r="50" spans="1:5" ht="24" thickBot="1">
      <c r="A50" s="77" t="s">
        <v>155</v>
      </c>
      <c r="B50" s="78">
        <f>SUM(B42:B49)</f>
        <v>44941770</v>
      </c>
      <c r="C50" s="79">
        <f>SUM(C42:C49)</f>
        <v>41301933.45</v>
      </c>
      <c r="D50" s="77" t="s">
        <v>151</v>
      </c>
      <c r="E50" s="80">
        <v>3639836.55</v>
      </c>
    </row>
    <row r="51" spans="1:5" ht="23.25">
      <c r="A51" s="81"/>
      <c r="B51" s="81"/>
      <c r="C51" s="81"/>
      <c r="D51" s="81"/>
      <c r="E51" s="94"/>
    </row>
    <row r="52" spans="1:5" ht="23.25">
      <c r="A52" s="64" t="s">
        <v>81</v>
      </c>
      <c r="B52" s="64" t="s">
        <v>27</v>
      </c>
      <c r="C52" s="64" t="s">
        <v>156</v>
      </c>
      <c r="D52" s="64" t="s">
        <v>149</v>
      </c>
      <c r="E52" s="64" t="s">
        <v>150</v>
      </c>
    </row>
    <row r="53" spans="1:5" ht="23.25">
      <c r="A53" s="65"/>
      <c r="B53" s="66"/>
      <c r="C53" s="66"/>
      <c r="D53" s="66" t="s">
        <v>151</v>
      </c>
      <c r="E53" s="66" t="s">
        <v>152</v>
      </c>
    </row>
    <row r="54" spans="1:5" ht="23.25">
      <c r="A54" s="67" t="s">
        <v>157</v>
      </c>
      <c r="B54" s="71"/>
      <c r="C54" s="82"/>
      <c r="D54" s="71"/>
      <c r="E54" s="82"/>
    </row>
    <row r="55" spans="1:5" ht="23.25">
      <c r="A55" s="70" t="s">
        <v>42</v>
      </c>
      <c r="B55" s="53">
        <v>1860318</v>
      </c>
      <c r="C55" s="53">
        <v>524072</v>
      </c>
      <c r="D55" s="75" t="s">
        <v>149</v>
      </c>
      <c r="E55" s="72">
        <v>1336246</v>
      </c>
    </row>
    <row r="56" spans="1:5" ht="23.25">
      <c r="A56" s="70" t="s">
        <v>146</v>
      </c>
      <c r="B56" s="53">
        <v>9864590</v>
      </c>
      <c r="C56" s="53">
        <v>5028532</v>
      </c>
      <c r="D56" s="75" t="s">
        <v>149</v>
      </c>
      <c r="E56" s="72">
        <v>4836058</v>
      </c>
    </row>
    <row r="57" spans="1:5" ht="23.25">
      <c r="A57" s="70" t="s">
        <v>145</v>
      </c>
      <c r="B57" s="53">
        <v>4246200</v>
      </c>
      <c r="C57" s="53">
        <v>1942805</v>
      </c>
      <c r="D57" s="75" t="s">
        <v>149</v>
      </c>
      <c r="E57" s="72">
        <v>2303396</v>
      </c>
    </row>
    <row r="58" spans="1:5" ht="23.25">
      <c r="A58" s="70" t="s">
        <v>7</v>
      </c>
      <c r="B58" s="54">
        <v>3456465</v>
      </c>
      <c r="C58" s="54">
        <v>655917.93</v>
      </c>
      <c r="D58" s="75" t="s">
        <v>149</v>
      </c>
      <c r="E58" s="72">
        <v>2800447.07</v>
      </c>
    </row>
    <row r="59" spans="1:5" ht="23.25">
      <c r="A59" s="70" t="s">
        <v>8</v>
      </c>
      <c r="B59" s="54">
        <v>5804597</v>
      </c>
      <c r="C59" s="54">
        <v>2470801.44</v>
      </c>
      <c r="D59" s="75" t="s">
        <v>149</v>
      </c>
      <c r="E59" s="72">
        <v>3333795.56</v>
      </c>
    </row>
    <row r="60" spans="1:5" ht="23.25">
      <c r="A60" s="70" t="s">
        <v>9</v>
      </c>
      <c r="B60" s="54">
        <v>4239800</v>
      </c>
      <c r="C60" s="54">
        <v>1133556.55</v>
      </c>
      <c r="D60" s="75" t="s">
        <v>149</v>
      </c>
      <c r="E60" s="72">
        <v>3106243.45</v>
      </c>
    </row>
    <row r="61" spans="1:5" ht="23.25">
      <c r="A61" s="70" t="s">
        <v>10</v>
      </c>
      <c r="B61" s="54">
        <v>355500</v>
      </c>
      <c r="C61" s="54">
        <v>184572.99</v>
      </c>
      <c r="D61" s="75" t="s">
        <v>149</v>
      </c>
      <c r="E61" s="72">
        <v>170927.01</v>
      </c>
    </row>
    <row r="62" spans="1:5" ht="23.25">
      <c r="A62" s="70" t="s">
        <v>12</v>
      </c>
      <c r="B62" s="54">
        <v>2032300</v>
      </c>
      <c r="C62" s="54">
        <v>214950.24</v>
      </c>
      <c r="D62" s="75" t="s">
        <v>149</v>
      </c>
      <c r="E62" s="72">
        <v>1817349.76</v>
      </c>
    </row>
    <row r="63" spans="1:5" ht="23.25">
      <c r="A63" s="70" t="s">
        <v>13</v>
      </c>
      <c r="B63" s="55">
        <v>7764800</v>
      </c>
      <c r="C63" s="54">
        <v>5282500</v>
      </c>
      <c r="D63" s="75" t="s">
        <v>149</v>
      </c>
      <c r="E63" s="55">
        <v>2482300</v>
      </c>
    </row>
    <row r="64" spans="1:5" ht="23.25">
      <c r="A64" s="70" t="s">
        <v>11</v>
      </c>
      <c r="B64" s="54">
        <v>5317200</v>
      </c>
      <c r="C64" s="55">
        <v>1237500</v>
      </c>
      <c r="D64" s="75" t="s">
        <v>149</v>
      </c>
      <c r="E64" s="72">
        <v>4079700</v>
      </c>
    </row>
    <row r="65" spans="1:5" ht="23.25">
      <c r="A65" s="70" t="s">
        <v>158</v>
      </c>
      <c r="B65" s="54">
        <v>0</v>
      </c>
      <c r="C65" s="72">
        <v>0</v>
      </c>
      <c r="D65" s="73"/>
      <c r="E65" s="72">
        <v>0</v>
      </c>
    </row>
    <row r="66" spans="1:5" ht="23.25">
      <c r="A66" s="83" t="s">
        <v>18</v>
      </c>
      <c r="B66" s="84">
        <f>SUM(B55:B65)</f>
        <v>44941770</v>
      </c>
      <c r="C66" s="84">
        <f>SUM(C55:C65)</f>
        <v>18675208.15</v>
      </c>
      <c r="D66" s="85" t="s">
        <v>151</v>
      </c>
      <c r="E66" s="84">
        <f>SUM(E55:E65)</f>
        <v>26266462.850000005</v>
      </c>
    </row>
    <row r="67" spans="1:5" ht="23.25">
      <c r="A67" s="86"/>
      <c r="B67" s="87"/>
      <c r="C67" s="88"/>
      <c r="D67" s="89"/>
      <c r="E67" s="87"/>
    </row>
    <row r="68" spans="1:5" ht="23.25">
      <c r="A68" s="325" t="s">
        <v>159</v>
      </c>
      <c r="B68" s="325"/>
      <c r="C68" s="88">
        <v>22626725.3</v>
      </c>
      <c r="D68" s="81"/>
      <c r="E68" s="81"/>
    </row>
    <row r="69" spans="1:5" ht="23.25">
      <c r="A69" s="63" t="s">
        <v>32</v>
      </c>
      <c r="B69" s="90" t="s">
        <v>41</v>
      </c>
      <c r="C69" s="91"/>
      <c r="D69" s="68"/>
      <c r="E69" s="68"/>
    </row>
    <row r="70" spans="1:5" ht="23.25">
      <c r="A70" s="326" t="s">
        <v>160</v>
      </c>
      <c r="B70" s="326"/>
      <c r="C70" s="92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2013-06-21T07:01:48Z</cp:lastPrinted>
  <dcterms:created xsi:type="dcterms:W3CDTF">2004-06-11T15:17:09Z</dcterms:created>
  <dcterms:modified xsi:type="dcterms:W3CDTF">2013-06-21T07:28:17Z</dcterms:modified>
  <cp:category/>
  <cp:version/>
  <cp:contentType/>
  <cp:contentStatus/>
</cp:coreProperties>
</file>