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firstSheet="5" activeTab="9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รับจ่ายเงินสด แยกค่าจ้าง" sheetId="7" r:id="rId7"/>
    <sheet name="งบทดลองแยกค่าจ้าง" sheetId="8" r:id="rId8"/>
    <sheet name="รายรับรายจ่ายตามงบ" sheetId="9" r:id="rId9"/>
    <sheet name="งบแสดงผลการดำเนินงาน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<sst xmlns="http://schemas.openxmlformats.org/spreadsheetml/2006/main" count="667" uniqueCount="279">
  <si>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</si>
  <si>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</si>
  <si>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</si>
  <si>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</si>
  <si>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</si>
  <si>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</si>
  <si>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</si>
  <si>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</si>
  <si>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</si>
  <si>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</si>
  <si>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</si>
  <si>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</si>
  <si>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</si>
  <si>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</si>
  <si>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</si>
  <si>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</si>
  <si>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เงินค่าใช้จ่าย ภบท. 5%</t>
  </si>
  <si>
    <t>เงินส่วนลด ภบท. 6%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</si>
  <si>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</si>
  <si>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</si>
  <si>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</si>
  <si>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</si>
  <si>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</si>
  <si>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</si>
  <si>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</si>
  <si>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</si>
  <si>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</si>
  <si>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</si>
  <si>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</si>
  <si>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</si>
  <si>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</si>
  <si>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</si>
  <si>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</si>
  <si>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</si>
  <si>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</si>
  <si>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</si>
  <si>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</si>
  <si>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</si>
  <si>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</si>
  <si>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</si>
  <si>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</si>
  <si>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</si>
  <si>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</si>
  <si>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</si>
  <si>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</si>
  <si>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</si>
  <si>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</si>
  <si>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</si>
  <si>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</si>
  <si>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</si>
  <si>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</si>
  <si>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</si>
  <si>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</si>
  <si>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</si>
  <si>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</si>
  <si>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</si>
  <si>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</si>
  <si>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</si>
  <si>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</si>
  <si>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</si>
  <si>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</si>
  <si>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</si>
  <si>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</si>
  <si>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</si>
  <si>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</si>
  <si>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</si>
  <si>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</si>
  <si>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</si>
  <si>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</si>
  <si>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</si>
  <si>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</si>
  <si>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</si>
  <si>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</si>
  <si>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</si>
  <si>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</si>
  <si>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</si>
  <si>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</si>
  <si>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</si>
  <si>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หมวด/ประเภท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</si>
  <si>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</si>
  <si>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</si>
  <si>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</si>
  <si>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</si>
  <si>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</si>
  <si>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</si>
  <si>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</si>
  <si>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</si>
  <si>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</si>
  <si>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</si>
  <si>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</si>
  <si>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</si>
  <si>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</si>
  <si>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</si>
  <si>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</si>
  <si>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</si>
  <si>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</si>
  <si>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</si>
  <si>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</si>
  <si>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1. ค่าธรรมเนียมเก็บขนขยะมูลฝอย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</si>
  <si>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</si>
  <si>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</si>
  <si>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</si>
  <si>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</si>
  <si>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</si>
  <si>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</si>
  <si>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</si>
  <si>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หมวดเงินอุดหนุน</t>
  </si>
  <si>
    <t>1. เงินอุดหนุนทั่วไป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</si>
  <si>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</si>
  <si>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</si>
  <si>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</si>
  <si>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</si>
  <si>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</si>
  <si>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</si>
  <si>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</si>
  <si>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</si>
  <si>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เงินฝาก กรุงไทย หัวหิน 394-2-00947-1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</si>
  <si>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</si>
  <si>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</si>
  <si>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</si>
  <si>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</si>
  <si>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</si>
  <si>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</si>
  <si>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</si>
  <si>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ค่าตอบแทน   เงินประโยชน์ตอบแทนอื่นฯ</t>
  </si>
  <si>
    <t>รายจ่ายค้างจ่าย    (หมายเหตุ 4)</t>
  </si>
  <si>
    <t>เงินอุดหนุนเฉพาะกิจ  (หมายเหตุประกอบงบทดลอง 5)</t>
  </si>
  <si>
    <t>เงินอุดหนุนเฉพาะกิจ  (หมายเหตุ 5)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</si>
  <si>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</si>
  <si>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</si>
  <si>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</si>
  <si>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</si>
  <si>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</si>
  <si>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>เงินยืมเงินสะสม  (หมายเหตุ 6)</t>
  </si>
  <si>
    <t xml:space="preserve">ลูกหนี้เงินยืมเงินสะสม  </t>
  </si>
  <si>
    <t xml:space="preserve">เงินอุดหนุนเฉพาะกิจ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</si>
  <si>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</si>
  <si>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</si>
  <si>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</si>
  <si>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</si>
  <si>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</si>
  <si>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</si>
  <si>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</si>
  <si>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เงินเดือนและค่าจ้างประจำ</t>
  </si>
  <si>
    <t>องค์การบริหารส่วนตำบลหินเหล็กไฟ      อำเภอหัวหิน      จังหวัดประจวบคีรีขันธ์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</si>
  <si>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</si>
  <si>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</si>
  <si>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</si>
  <si>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</si>
  <si>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</si>
  <si>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</si>
  <si>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>ค่าธรรมเนียม ค่าปรับและใบอนุญาต</t>
  </si>
  <si>
    <t>รวมรายรับทั้งสิ้น</t>
  </si>
  <si>
    <t>รายจ่ายจริง</t>
  </si>
  <si>
    <t>รายจ่ายตามประมาณการ</t>
  </si>
  <si>
    <t xml:space="preserve">รายจ่ายอื่น </t>
  </si>
  <si>
    <t xml:space="preserve">                                  สูงกว่า</t>
  </si>
  <si>
    <t xml:space="preserve">                                  ต่ำกว่า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</si>
  <si>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</si>
  <si>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</si>
  <si>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จ่ายเงินอุดหนุนเฉพาะกิจ    (หมายเหตุ 5)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</si>
  <si>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</si>
  <si>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</si>
  <si>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</si>
  <si>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รับเงินอุดหนุนเฉพาะกิจ (หมายเหตุ 5)</t>
  </si>
  <si>
    <t>รับคืนเงินยืมเงินสะสม (หมายเหตุ 6)</t>
  </si>
  <si>
    <t>รายละเอียดแนบท้าย</t>
  </si>
  <si>
    <t>ค่าใช้สอย  ค่าจ้างประกอบอาหาร ศพด.</t>
  </si>
  <si>
    <t>4. อากรรังนกอีแอ่น</t>
  </si>
  <si>
    <t>2. ค่าธรรมเนียมจดทะเบียนพาณิชย์</t>
  </si>
  <si>
    <t>3. ค่าธรรมเนียมอื่น ๆ</t>
  </si>
  <si>
    <t>4. ค่าปรับการผิดสัญญา</t>
  </si>
  <si>
    <r>
      <t xml:space="preserve">6. </t>
    </r>
    <r>
      <rPr>
        <sz val="13"/>
        <rFont val="AngsanaUPC"/>
        <family val="1"/>
      </rPr>
      <t>ค่าใบอนุญาตประกอบการค้าสำหรับกิจการที่เป็นอันตรายต่อสุขภาพ</t>
    </r>
  </si>
  <si>
    <t>7. ค่าใบอนุญาตจัดตั้งสถานที่จำหน่ายหรือสะสมอาหาร</t>
  </si>
  <si>
    <t>8. ค่าใบอนุญาตจัดตั้งตลาดเอกชน</t>
  </si>
  <si>
    <t>9. ค่าใบอนุญาตเกี่ยวกับการควบคุมอาคาร</t>
  </si>
  <si>
    <t>2. รายได้จากทรัพย์สินอื่น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</si>
  <si>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</si>
  <si>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>5. ค่าใบอนุญาตรับทำการกำจัดสิ่งปฏิกูลและมูลฝอย</t>
  </si>
  <si>
    <t>2. ภาษีมูลค่าเพิ่ม ตาม พ.ร.บ. จัดสรรภาษีมูลค่าเพิ่ม ( 1ใน 9)</t>
  </si>
  <si>
    <r>
      <t xml:space="preserve">1.ภาษีมูลค่าเพิ่ม </t>
    </r>
    <r>
      <rPr>
        <sz val="13"/>
        <rFont val="AngsanaUPC"/>
        <family val="1"/>
      </rPr>
      <t>ตามพรบ.กำหนดแผนและขั้นตอนการกระจายอำนาจฯ</t>
    </r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</si>
  <si>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</si>
  <si>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</si>
  <si>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</si>
  <si>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</si>
  <si>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</si>
  <si>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</si>
  <si>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9. ค่าธรรมเนียมว่าด้วย กม.ป่าไม้</t>
  </si>
  <si>
    <t>10. ค่าธรรมเนียมว่าด้วย กม. น้ำบาดาล</t>
  </si>
  <si>
    <t>*081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</si>
  <si>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</si>
  <si>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</si>
  <si>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</si>
  <si>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</si>
  <si>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</si>
  <si>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</si>
  <si>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</si>
  <si>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</si>
  <si>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</si>
  <si>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</si>
  <si>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</si>
  <si>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</si>
  <si>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</si>
  <si>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</si>
  <si>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</si>
  <si>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</si>
  <si>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</si>
  <si>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</si>
  <si>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</si>
  <si>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</si>
  <si>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</si>
  <si>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</si>
  <si>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</si>
  <si>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</si>
  <si>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</si>
  <si>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</si>
  <si>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</si>
  <si>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</si>
  <si>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</si>
  <si>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</si>
  <si>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</si>
  <si>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</si>
  <si>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</si>
  <si>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</si>
  <si>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</si>
  <si>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</si>
  <si>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</si>
  <si>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</si>
  <si>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</si>
  <si>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</si>
  <si>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</si>
  <si>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อุดหนุนเฉพาะกิจ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</si>
  <si>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</si>
  <si>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</si>
  <si>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เงินอุดหนุน ค่าอาหารกลางวันโรงเรียน</t>
  </si>
  <si>
    <t>บวก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</si>
  <si>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</si>
  <si>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</si>
  <si>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</si>
  <si>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</si>
  <si>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</si>
  <si>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</si>
  <si>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</si>
  <si>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ค่าจ้าง ผู้ดูแลเด็กเล็ก</t>
  </si>
  <si>
    <t>เงินฝาก ธ.ก.ส. หัวหิน 310000219193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</si>
  <si>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</si>
  <si>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</si>
  <si>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</si>
  <si>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งบกลาง (จ่ายจากเงินอุดหนุน ฉก.)</t>
  </si>
  <si>
    <t>ค่าใช้สอย (จ่ายจากเงินอุดหนุน ฉก.)</t>
  </si>
  <si>
    <t>ค่าวัสดุ (จ่ายจากเงินอุดหนุน ฉก.)</t>
  </si>
  <si>
    <t>ปีงบประมาณ 2557</t>
  </si>
  <si>
    <t>รายจ่ายผลัดส่งใบสำคัญ</t>
  </si>
  <si>
    <t>เงินเดือน(ฝ่ายประจำ)   เงินประจำตำแหน่ง</t>
  </si>
  <si>
    <t>ค่าวัสดุ  ค่าอาหารเสริม (นม)</t>
  </si>
  <si>
    <t>งบรายรับ - รายจ่ายตามงบประมาณ ประจำปี 2557</t>
  </si>
  <si>
    <t>เงินอุดหนุนค่าใช้จ่ายศูนย์รวมข้อมูลข่าวสารฯ</t>
  </si>
  <si>
    <t xml:space="preserve">ค่าจ้างชั่วคราว  </t>
  </si>
  <si>
    <t>ค่าจ้างประกอบอาหารกลางวัน ศพด.</t>
  </si>
  <si>
    <t>.-</t>
  </si>
  <si>
    <t>เงินเกินบัญชี</t>
  </si>
  <si>
    <t xml:space="preserve">     ( นายทวีศักดิ์  อุดมวิชชากร )                 ( นางจิราพร  รอดภัย )                               ( นายนาวิน มูลมงคล )               </t>
  </si>
  <si>
    <t xml:space="preserve">          ผู้อำนวยการกองคลัง         ปลัดองค์การบริหารส่วนตำบลหินเหล็กไฟ      นายกองค์การบริหารส่วนตำบลหินเหล็กไฟ</t>
  </si>
  <si>
    <t>เงินช่วยเหลือค่ารักษาพยาบาล (รับโอนจาก สปสช.)</t>
  </si>
  <si>
    <t>ณ วันที่  28 กุมภาพันธ์  2557</t>
  </si>
  <si>
    <t xml:space="preserve"> วันที่  28  กุมภาพันธ์  2557</t>
  </si>
  <si>
    <t>ค่าก่อสร้างถนนลาดยางฯซอยหนองเสือดำ 1</t>
  </si>
  <si>
    <t xml:space="preserve"> วันที่  28 กุมภาพันธ์ 2557</t>
  </si>
  <si>
    <t xml:space="preserve">  ณ วันที่ 28  กุมภาพันธ์  2557</t>
  </si>
  <si>
    <t>วันที่ 28 กุมภาพันธ์ 2557</t>
  </si>
  <si>
    <t>ยอดคงเหลือตามรายงานธนาคาร ณ วันที่  28 กุมภาพันธ์ พ.ศ. 2557</t>
  </si>
  <si>
    <t>ยอดคงเหลือตามบัญชี ณ วันที่ 28 กุมภาพันธ์ พ.ศ.2557</t>
  </si>
  <si>
    <t>วันที่  28 กุมภาพันธ์  พ.ศ.2557</t>
  </si>
  <si>
    <t>วันที่   28 กุมภาพันธ์   พ.ศ.2557</t>
  </si>
  <si>
    <t>ตั้งแต่วันที่  1  ตุลาคม พ.ศ. 2556  ถึงวันที่  28 กุมภาพันธ์ พ.ศ. 2557</t>
  </si>
  <si>
    <r>
      <rPr>
        <sz val="11"/>
        <color indexed="56"/>
        <rFont val="TH SarabunPSK"/>
        <family val="2"/>
      </rPr>
      <t>ค่าที่ดินและสิ่งก่อสร้าง</t>
    </r>
    <r>
      <rPr>
        <sz val="8"/>
        <color indexed="56"/>
        <rFont val="TH SarabunPSK"/>
        <family val="2"/>
      </rPr>
      <t xml:space="preserve"> (จ่ายจากเงินอุดหนุน ฉก.)</t>
    </r>
  </si>
  <si>
    <r>
      <t xml:space="preserve">ค่าจ้างชั่วคราว </t>
    </r>
    <r>
      <rPr>
        <sz val="11"/>
        <color indexed="56"/>
        <rFont val="TH SarabunPSK"/>
        <family val="2"/>
      </rPr>
      <t>(จ่ายจากเงินอุดหนุน ฉก)</t>
    </r>
  </si>
  <si>
    <t>ตั้งแต่วันที่ 1 ตุลาคม 2556 ถึง วันที่ 28 กุมภาพันธ์  2557</t>
  </si>
  <si>
    <t>ตั้งแต่วันที่ 1 ตุลาคม 2556 ถึง วันที่ 28 กุมภาพันธ์ 2557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</si>
</sst>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74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1"/>
      <name val="Cordia New"/>
      <family val="2"/>
    </font>
    <font>
      <b/>
      <sz val="11.5"/>
      <name val="TH SarabunPSK"/>
      <family val="2"/>
    </font>
    <font>
      <sz val="11.5"/>
      <name val="Cordia New"/>
      <family val="2"/>
    </font>
    <font>
      <b/>
      <u val="single"/>
      <sz val="11.5"/>
      <name val="TH SarabunPSK"/>
      <family val="2"/>
    </font>
    <font>
      <sz val="11.5"/>
      <name val="TH SarabunPSK"/>
      <family val="2"/>
    </font>
    <font>
      <sz val="10"/>
      <name val="AngsanaUPC"/>
      <family val="1"/>
    </font>
    <font>
      <sz val="11"/>
      <color indexed="56"/>
      <name val="TH SarabunPSK"/>
      <family val="2"/>
    </font>
    <font>
      <sz val="8"/>
      <color indexed="5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1.5"/>
      <color indexed="10"/>
      <name val="Cordia New"/>
      <family val="2"/>
    </font>
    <font>
      <sz val="11.5"/>
      <color indexed="56"/>
      <name val="TH SarabunPSK"/>
      <family val="2"/>
    </font>
    <font>
      <sz val="11.5"/>
      <color indexed="56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  <font>
      <sz val="11.5"/>
      <color rgb="FFFF0000"/>
      <name val="Cordia New"/>
      <family val="2"/>
    </font>
    <font>
      <sz val="11.5"/>
      <color theme="3"/>
      <name val="TH SarabunPSK"/>
      <family val="2"/>
    </font>
    <font>
      <sz val="11.5"/>
      <color theme="3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69" fillId="0" borderId="0" xfId="37" applyFont="1" applyAlignment="1">
      <alignment/>
    </xf>
    <xf numFmtId="43" fontId="70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3" fillId="0" borderId="15" xfId="37" applyFont="1" applyBorder="1" applyAlignment="1">
      <alignment/>
    </xf>
    <xf numFmtId="43" fontId="3" fillId="0" borderId="15" xfId="37" applyFont="1" applyBorder="1" applyAlignment="1">
      <alignment horizontal="right"/>
    </xf>
    <xf numFmtId="43" fontId="3" fillId="0" borderId="15" xfId="37" applyFont="1" applyBorder="1" applyAlignment="1">
      <alignment horizontal="center"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5" xfId="0" applyFont="1" applyBorder="1" applyAlignment="1">
      <alignment/>
    </xf>
    <xf numFmtId="43" fontId="18" fillId="0" borderId="0" xfId="37" applyFont="1" applyAlignment="1">
      <alignment/>
    </xf>
    <xf numFmtId="43" fontId="18" fillId="0" borderId="15" xfId="37" applyFont="1" applyBorder="1" applyAlignment="1">
      <alignment/>
    </xf>
    <xf numFmtId="43" fontId="18" fillId="0" borderId="0" xfId="37" applyFont="1" applyAlignment="1">
      <alignment horizontal="center"/>
    </xf>
    <xf numFmtId="43" fontId="18" fillId="0" borderId="15" xfId="37" applyFont="1" applyBorder="1" applyAlignment="1">
      <alignment horizontal="center"/>
    </xf>
    <xf numFmtId="0" fontId="18" fillId="0" borderId="0" xfId="0" applyFont="1" applyAlignment="1">
      <alignment horizontal="center"/>
    </xf>
    <xf numFmtId="43" fontId="18" fillId="0" borderId="14" xfId="37" applyFont="1" applyBorder="1" applyAlignment="1">
      <alignment/>
    </xf>
    <xf numFmtId="0" fontId="17" fillId="0" borderId="21" xfId="0" applyFont="1" applyFill="1" applyBorder="1" applyAlignment="1">
      <alignment horizontal="center"/>
    </xf>
    <xf numFmtId="43" fontId="17" fillId="0" borderId="21" xfId="0" applyNumberFormat="1" applyFont="1" applyFill="1" applyBorder="1" applyAlignment="1">
      <alignment/>
    </xf>
    <xf numFmtId="43" fontId="17" fillId="0" borderId="21" xfId="37" applyFont="1" applyFill="1" applyBorder="1" applyAlignment="1">
      <alignment/>
    </xf>
    <xf numFmtId="43" fontId="17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3" fontId="18" fillId="0" borderId="10" xfId="37" applyFont="1" applyBorder="1" applyAlignment="1">
      <alignment/>
    </xf>
    <xf numFmtId="0" fontId="17" fillId="0" borderId="18" xfId="0" applyFont="1" applyFill="1" applyBorder="1" applyAlignment="1">
      <alignment horizontal="center"/>
    </xf>
    <xf numFmtId="43" fontId="17" fillId="0" borderId="17" xfId="37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3" fontId="17" fillId="0" borderId="0" xfId="37" applyFont="1" applyFill="1" applyBorder="1" applyAlignment="1">
      <alignment/>
    </xf>
    <xf numFmtId="43" fontId="17" fillId="0" borderId="10" xfId="37" applyFont="1" applyFill="1" applyBorder="1" applyAlignment="1">
      <alignment/>
    </xf>
    <xf numFmtId="43" fontId="17" fillId="0" borderId="0" xfId="37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43" fontId="18" fillId="0" borderId="17" xfId="37" applyFont="1" applyBorder="1" applyAlignment="1">
      <alignment/>
    </xf>
    <xf numFmtId="43" fontId="18" fillId="0" borderId="16" xfId="37" applyFont="1" applyBorder="1" applyAlignment="1">
      <alignment/>
    </xf>
    <xf numFmtId="43" fontId="15" fillId="0" borderId="22" xfId="37" applyFont="1" applyBorder="1" applyAlignment="1">
      <alignment/>
    </xf>
    <xf numFmtId="43" fontId="18" fillId="0" borderId="0" xfId="0" applyNumberFormat="1" applyFont="1" applyFill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43" fontId="13" fillId="0" borderId="18" xfId="37" applyFont="1" applyBorder="1" applyAlignment="1">
      <alignment horizontal="center"/>
    </xf>
    <xf numFmtId="43" fontId="13" fillId="0" borderId="19" xfId="37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4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3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43" fontId="1" fillId="0" borderId="0" xfId="37" applyFont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0" fontId="15" fillId="0" borderId="10" xfId="0" applyFont="1" applyBorder="1" applyAlignment="1">
      <alignment horizontal="left"/>
    </xf>
    <xf numFmtId="43" fontId="1" fillId="0" borderId="10" xfId="37" applyFont="1" applyBorder="1" applyAlignment="1">
      <alignment/>
    </xf>
    <xf numFmtId="43" fontId="1" fillId="0" borderId="11" xfId="37" applyFont="1" applyBorder="1" applyAlignment="1">
      <alignment/>
    </xf>
    <xf numFmtId="0" fontId="15" fillId="0" borderId="15" xfId="0" applyFont="1" applyBorder="1" applyAlignment="1">
      <alignment horizontal="right"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0" fontId="1" fillId="0" borderId="15" xfId="0" applyFont="1" applyBorder="1" applyAlignment="1">
      <alignment horizontal="left"/>
    </xf>
    <xf numFmtId="43" fontId="1" fillId="0" borderId="0" xfId="37" applyFont="1" applyBorder="1" applyAlignment="1">
      <alignment/>
    </xf>
    <xf numFmtId="43" fontId="15" fillId="0" borderId="25" xfId="37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3" fontId="15" fillId="0" borderId="10" xfId="37" applyFont="1" applyBorder="1" applyAlignment="1">
      <alignment/>
    </xf>
    <xf numFmtId="0" fontId="15" fillId="0" borderId="17" xfId="0" applyFont="1" applyBorder="1" applyAlignment="1">
      <alignment horizontal="right"/>
    </xf>
    <xf numFmtId="43" fontId="15" fillId="0" borderId="17" xfId="37" applyFont="1" applyBorder="1" applyAlignment="1">
      <alignment/>
    </xf>
    <xf numFmtId="43" fontId="15" fillId="0" borderId="0" xfId="37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43" fontId="13" fillId="0" borderId="10" xfId="37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43" fontId="21" fillId="0" borderId="26" xfId="37" applyFont="1" applyBorder="1" applyAlignment="1">
      <alignment horizontal="center"/>
    </xf>
    <xf numFmtId="43" fontId="21" fillId="0" borderId="10" xfId="37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3" fontId="21" fillId="0" borderId="0" xfId="37" applyFont="1" applyBorder="1" applyAlignment="1">
      <alignment horizontal="center"/>
    </xf>
    <xf numFmtId="43" fontId="21" fillId="0" borderId="15" xfId="37" applyFont="1" applyBorder="1" applyAlignment="1">
      <alignment horizontal="center"/>
    </xf>
    <xf numFmtId="43" fontId="21" fillId="0" borderId="11" xfId="37" applyFont="1" applyBorder="1" applyAlignment="1">
      <alignment horizontal="center"/>
    </xf>
    <xf numFmtId="43" fontId="21" fillId="0" borderId="14" xfId="37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3" fontId="24" fillId="0" borderId="0" xfId="37" applyFont="1" applyAlignment="1">
      <alignment/>
    </xf>
    <xf numFmtId="0" fontId="21" fillId="0" borderId="17" xfId="0" applyFont="1" applyBorder="1" applyAlignment="1">
      <alignment horizontal="center"/>
    </xf>
    <xf numFmtId="43" fontId="21" fillId="0" borderId="17" xfId="37" applyFont="1" applyBorder="1" applyAlignment="1">
      <alignment/>
    </xf>
    <xf numFmtId="43" fontId="21" fillId="0" borderId="17" xfId="0" applyNumberFormat="1" applyFont="1" applyBorder="1" applyAlignment="1">
      <alignment/>
    </xf>
    <xf numFmtId="0" fontId="24" fillId="0" borderId="0" xfId="0" applyFont="1" applyAlignment="1">
      <alignment/>
    </xf>
    <xf numFmtId="43" fontId="24" fillId="0" borderId="11" xfId="37" applyFont="1" applyBorder="1" applyAlignment="1">
      <alignment/>
    </xf>
    <xf numFmtId="43" fontId="21" fillId="0" borderId="20" xfId="37" applyFont="1" applyBorder="1" applyAlignment="1">
      <alignment/>
    </xf>
    <xf numFmtId="43" fontId="21" fillId="0" borderId="0" xfId="37" applyFont="1" applyAlignment="1">
      <alignment/>
    </xf>
    <xf numFmtId="43" fontId="21" fillId="0" borderId="23" xfId="37" applyFont="1" applyBorder="1" applyAlignment="1">
      <alignment/>
    </xf>
    <xf numFmtId="43" fontId="2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22" fillId="0" borderId="0" xfId="37" applyFont="1" applyAlignment="1">
      <alignment/>
    </xf>
    <xf numFmtId="43" fontId="25" fillId="0" borderId="0" xfId="37" applyFont="1" applyAlignment="1">
      <alignment horizontal="center"/>
    </xf>
    <xf numFmtId="43" fontId="3" fillId="0" borderId="14" xfId="37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43" fontId="3" fillId="0" borderId="15" xfId="37" applyFont="1" applyBorder="1" applyAlignment="1">
      <alignment/>
    </xf>
    <xf numFmtId="0" fontId="17" fillId="0" borderId="17" xfId="0" applyFont="1" applyBorder="1" applyAlignment="1">
      <alignment horizontal="center"/>
    </xf>
    <xf numFmtId="43" fontId="17" fillId="0" borderId="21" xfId="37" applyFont="1" applyBorder="1" applyAlignment="1">
      <alignment horizontal="center"/>
    </xf>
    <xf numFmtId="43" fontId="10" fillId="0" borderId="11" xfId="37" applyFont="1" applyBorder="1" applyAlignment="1">
      <alignment/>
    </xf>
    <xf numFmtId="43" fontId="1" fillId="0" borderId="15" xfId="37" applyFont="1" applyBorder="1" applyAlignment="1">
      <alignment/>
    </xf>
    <xf numFmtId="43" fontId="21" fillId="0" borderId="27" xfId="37" applyFont="1" applyBorder="1" applyAlignment="1">
      <alignment/>
    </xf>
    <xf numFmtId="43" fontId="21" fillId="0" borderId="16" xfId="37" applyFont="1" applyBorder="1" applyAlignment="1">
      <alignment/>
    </xf>
    <xf numFmtId="0" fontId="23" fillId="0" borderId="17" xfId="0" applyFont="1" applyBorder="1" applyAlignment="1">
      <alignment/>
    </xf>
    <xf numFmtId="43" fontId="24" fillId="0" borderId="17" xfId="37" applyFont="1" applyBorder="1" applyAlignment="1">
      <alignment/>
    </xf>
    <xf numFmtId="0" fontId="24" fillId="0" borderId="17" xfId="0" applyFont="1" applyBorder="1" applyAlignment="1">
      <alignment/>
    </xf>
    <xf numFmtId="43" fontId="24" fillId="33" borderId="17" xfId="37" applyFont="1" applyFill="1" applyBorder="1" applyAlignment="1">
      <alignment/>
    </xf>
    <xf numFmtId="43" fontId="24" fillId="0" borderId="17" xfId="0" applyNumberFormat="1" applyFont="1" applyBorder="1" applyAlignment="1">
      <alignment/>
    </xf>
    <xf numFmtId="43" fontId="22" fillId="0" borderId="17" xfId="0" applyNumberFormat="1" applyFont="1" applyBorder="1" applyAlignment="1">
      <alignment/>
    </xf>
    <xf numFmtId="43" fontId="24" fillId="33" borderId="17" xfId="0" applyNumberFormat="1" applyFont="1" applyFill="1" applyBorder="1" applyAlignment="1">
      <alignment/>
    </xf>
    <xf numFmtId="43" fontId="24" fillId="0" borderId="17" xfId="37" applyFont="1" applyBorder="1" applyAlignment="1">
      <alignment horizontal="right"/>
    </xf>
    <xf numFmtId="43" fontId="71" fillId="0" borderId="0" xfId="0" applyNumberFormat="1" applyFont="1" applyAlignment="1">
      <alignment/>
    </xf>
    <xf numFmtId="0" fontId="71" fillId="0" borderId="0" xfId="0" applyFont="1" applyAlignment="1">
      <alignment/>
    </xf>
    <xf numFmtId="43" fontId="71" fillId="0" borderId="0" xfId="37" applyFont="1" applyAlignment="1">
      <alignment/>
    </xf>
    <xf numFmtId="0" fontId="1" fillId="0" borderId="0" xfId="0" applyFont="1" applyBorder="1" applyAlignment="1">
      <alignment horizontal="left"/>
    </xf>
    <xf numFmtId="0" fontId="72" fillId="0" borderId="17" xfId="0" applyFont="1" applyBorder="1" applyAlignment="1">
      <alignment/>
    </xf>
    <xf numFmtId="43" fontId="72" fillId="0" borderId="17" xfId="37" applyFont="1" applyBorder="1" applyAlignment="1">
      <alignment/>
    </xf>
    <xf numFmtId="43" fontId="72" fillId="0" borderId="17" xfId="37" applyFont="1" applyBorder="1" applyAlignment="1">
      <alignment horizontal="right"/>
    </xf>
    <xf numFmtId="43" fontId="72" fillId="33" borderId="17" xfId="0" applyNumberFormat="1" applyFont="1" applyFill="1" applyBorder="1" applyAlignment="1">
      <alignment/>
    </xf>
    <xf numFmtId="43" fontId="73" fillId="0" borderId="0" xfId="37" applyFont="1" applyAlignment="1">
      <alignment/>
    </xf>
    <xf numFmtId="0" fontId="73" fillId="0" borderId="0" xfId="0" applyFont="1" applyAlignment="1">
      <alignment/>
    </xf>
    <xf numFmtId="43" fontId="73" fillId="0" borderId="0" xfId="0" applyNumberFormat="1" applyFont="1" applyAlignment="1">
      <alignment/>
    </xf>
    <xf numFmtId="43" fontId="73" fillId="0" borderId="17" xfId="0" applyNumberFormat="1" applyFont="1" applyBorder="1" applyAlignment="1">
      <alignment/>
    </xf>
    <xf numFmtId="43" fontId="72" fillId="33" borderId="17" xfId="37" applyFont="1" applyFill="1" applyBorder="1" applyAlignment="1">
      <alignment/>
    </xf>
    <xf numFmtId="43" fontId="72" fillId="0" borderId="17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3" fontId="15" fillId="0" borderId="10" xfId="37" applyFont="1" applyBorder="1" applyAlignment="1">
      <alignment horizontal="center"/>
    </xf>
    <xf numFmtId="43" fontId="15" fillId="0" borderId="16" xfId="37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2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43" fontId="21" fillId="0" borderId="0" xfId="37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8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43" fontId="21" fillId="0" borderId="0" xfId="37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28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7"/>
  <sheetViews>
    <sheetView zoomScale="150" zoomScaleNormal="150" zoomScalePageLayoutView="0" workbookViewId="0" topLeftCell="A23">
      <selection activeCell="D21" sqref="D21"/>
    </sheetView>
  </sheetViews>
  <sheetFormatPr defaultColWidth="9.140625" defaultRowHeight="21.75"/>
  <cols>
    <col min="1" max="1" width="47.28125" style="19" customWidth="1"/>
    <col min="2" max="2" width="20.28125" style="106" customWidth="1"/>
    <col min="3" max="3" width="3.57421875" style="106" customWidth="1"/>
    <col min="4" max="4" width="22.57421875" style="106" customWidth="1"/>
  </cols>
  <sheetData>
    <row r="1" spans="1:4" s="1" customFormat="1" ht="21.75" customHeight="1">
      <c r="A1" s="220" t="s">
        <v>158</v>
      </c>
      <c r="B1" s="220"/>
      <c r="C1" s="220"/>
      <c r="D1" s="220"/>
    </row>
    <row r="2" spans="1:4" s="1" customFormat="1" ht="20.25" customHeight="1">
      <c r="A2" s="220" t="s">
        <v>81</v>
      </c>
      <c r="B2" s="220"/>
      <c r="C2" s="220"/>
      <c r="D2" s="220"/>
    </row>
    <row r="3" spans="1:4" s="1" customFormat="1" ht="21">
      <c r="A3" s="220" t="s">
        <v>269</v>
      </c>
      <c r="B3" s="220"/>
      <c r="C3" s="220"/>
      <c r="D3" s="220"/>
    </row>
    <row r="4" spans="1:4" s="1" customFormat="1" ht="21">
      <c r="A4" s="51" t="s">
        <v>32</v>
      </c>
      <c r="B4" s="56" t="s">
        <v>24</v>
      </c>
      <c r="C4" s="57"/>
      <c r="D4" s="56" t="s">
        <v>79</v>
      </c>
    </row>
    <row r="5" spans="1:4" s="1" customFormat="1" ht="21">
      <c r="A5" s="1" t="s">
        <v>82</v>
      </c>
      <c r="B5" s="22">
        <v>5502351.33</v>
      </c>
      <c r="C5" s="22"/>
      <c r="D5" s="22">
        <v>31679883.35</v>
      </c>
    </row>
    <row r="6" spans="1:4" s="1" customFormat="1" ht="21">
      <c r="A6" s="1" t="s">
        <v>163</v>
      </c>
      <c r="B6" s="22">
        <v>99252.67</v>
      </c>
      <c r="C6" s="22"/>
      <c r="D6" s="22">
        <v>1301874.02</v>
      </c>
    </row>
    <row r="7" spans="1:4" s="1" customFormat="1" ht="21">
      <c r="A7" s="1" t="s">
        <v>164</v>
      </c>
      <c r="B7" s="22">
        <v>6508280</v>
      </c>
      <c r="C7" s="22"/>
      <c r="D7" s="22">
        <v>10936680</v>
      </c>
    </row>
    <row r="8" spans="1:4" s="1" customFormat="1" ht="21">
      <c r="A8" s="1" t="s">
        <v>86</v>
      </c>
      <c r="B8" s="22">
        <v>7500</v>
      </c>
      <c r="C8" s="22"/>
      <c r="D8" s="22">
        <v>430387</v>
      </c>
    </row>
    <row r="9" spans="1:4" s="1" customFormat="1" ht="21">
      <c r="A9" s="1" t="s">
        <v>165</v>
      </c>
      <c r="B9" s="22">
        <v>2229800</v>
      </c>
      <c r="C9" s="22"/>
      <c r="D9" s="22">
        <v>4428300</v>
      </c>
    </row>
    <row r="10" spans="1:4" s="1" customFormat="1" ht="21">
      <c r="A10" s="1" t="s">
        <v>139</v>
      </c>
      <c r="B10" s="22">
        <v>989.68</v>
      </c>
      <c r="C10" s="22"/>
      <c r="D10" s="22">
        <v>3403.36</v>
      </c>
    </row>
    <row r="11" spans="1:4" s="1" customFormat="1" ht="21">
      <c r="A11" s="1" t="s">
        <v>260</v>
      </c>
      <c r="B11" s="22">
        <v>0</v>
      </c>
      <c r="C11" s="22"/>
      <c r="D11" s="22">
        <v>410</v>
      </c>
    </row>
    <row r="12" spans="2:4" s="1" customFormat="1" ht="21">
      <c r="B12" s="22"/>
      <c r="C12" s="22"/>
      <c r="D12" s="22"/>
    </row>
    <row r="13" spans="2:4" s="1" customFormat="1" ht="21">
      <c r="B13" s="22"/>
      <c r="C13" s="22"/>
      <c r="D13" s="22"/>
    </row>
    <row r="14" spans="2:4" s="1" customFormat="1" ht="21">
      <c r="B14" s="22"/>
      <c r="C14" s="22"/>
      <c r="D14" s="22"/>
    </row>
    <row r="15" spans="2:4" s="1" customFormat="1" ht="21">
      <c r="B15" s="22"/>
      <c r="C15" s="22"/>
      <c r="D15" s="22"/>
    </row>
    <row r="16" spans="2:4" s="1" customFormat="1" ht="21">
      <c r="B16" s="22"/>
      <c r="C16" s="22"/>
      <c r="D16" s="22"/>
    </row>
    <row r="17" spans="2:4" s="1" customFormat="1" ht="21">
      <c r="B17" s="22"/>
      <c r="C17" s="22"/>
      <c r="D17" s="22"/>
    </row>
    <row r="18" spans="1:4" s="52" customFormat="1" ht="21.75" thickBot="1">
      <c r="A18" s="50" t="s">
        <v>18</v>
      </c>
      <c r="B18" s="92">
        <f>SUM(B5:B17)</f>
        <v>14348173.68</v>
      </c>
      <c r="C18" s="58"/>
      <c r="D18" s="92">
        <f>SUM(D5:D17)</f>
        <v>48780937.730000004</v>
      </c>
    </row>
    <row r="19" spans="1:4" s="1" customFormat="1" ht="21.75" thickTop="1">
      <c r="A19" s="51" t="s">
        <v>41</v>
      </c>
      <c r="B19" s="22"/>
      <c r="C19" s="22"/>
      <c r="D19" s="22"/>
    </row>
    <row r="20" spans="1:4" s="1" customFormat="1" ht="21">
      <c r="A20" s="1" t="s">
        <v>83</v>
      </c>
      <c r="B20" s="22">
        <v>4438402.04</v>
      </c>
      <c r="C20" s="22"/>
      <c r="D20" s="22">
        <v>13159843.03</v>
      </c>
    </row>
    <row r="21" spans="1:4" s="1" customFormat="1" ht="21">
      <c r="A21" s="1" t="s">
        <v>162</v>
      </c>
      <c r="B21" s="22">
        <v>346972.62</v>
      </c>
      <c r="C21" s="22"/>
      <c r="D21" s="22">
        <v>558490.59</v>
      </c>
    </row>
    <row r="22" spans="1:4" s="1" customFormat="1" ht="21">
      <c r="A22" s="1" t="s">
        <v>84</v>
      </c>
      <c r="B22" s="22">
        <v>939500</v>
      </c>
      <c r="C22" s="22"/>
      <c r="D22" s="22">
        <v>11555284.5</v>
      </c>
    </row>
    <row r="23" spans="1:4" s="1" customFormat="1" ht="21">
      <c r="A23" s="1" t="s">
        <v>160</v>
      </c>
      <c r="B23" s="22">
        <v>2847480</v>
      </c>
      <c r="C23" s="22"/>
      <c r="D23" s="22">
        <v>5773480</v>
      </c>
    </row>
    <row r="24" spans="1:4" s="1" customFormat="1" ht="21">
      <c r="A24" s="1" t="s">
        <v>161</v>
      </c>
      <c r="B24" s="22">
        <v>54000</v>
      </c>
      <c r="C24" s="22"/>
      <c r="D24" s="22">
        <v>4428300</v>
      </c>
    </row>
    <row r="25" spans="1:4" s="1" customFormat="1" ht="21">
      <c r="A25" s="1" t="s">
        <v>118</v>
      </c>
      <c r="B25" s="22">
        <v>0</v>
      </c>
      <c r="C25" s="22"/>
      <c r="D25" s="22">
        <v>56560</v>
      </c>
    </row>
    <row r="26" spans="1:4" s="1" customFormat="1" ht="21">
      <c r="A26" s="1" t="s">
        <v>68</v>
      </c>
      <c r="B26" s="22">
        <v>471500</v>
      </c>
      <c r="C26" s="22"/>
      <c r="D26" s="22">
        <v>5059634.42</v>
      </c>
    </row>
    <row r="27" spans="1:4" s="1" customFormat="1" ht="21">
      <c r="A27" s="1" t="s">
        <v>5</v>
      </c>
      <c r="B27" s="22">
        <v>0</v>
      </c>
      <c r="C27" s="22"/>
      <c r="D27" s="22">
        <v>671395</v>
      </c>
    </row>
    <row r="28" spans="2:4" s="1" customFormat="1" ht="21">
      <c r="B28" s="22"/>
      <c r="C28" s="22"/>
      <c r="D28" s="22"/>
    </row>
    <row r="29" spans="2:4" s="1" customFormat="1" ht="21">
      <c r="B29" s="22"/>
      <c r="C29" s="22"/>
      <c r="D29" s="22"/>
    </row>
    <row r="30" spans="2:4" s="1" customFormat="1" ht="21">
      <c r="B30" s="22"/>
      <c r="C30" s="22"/>
      <c r="D30" s="22"/>
    </row>
    <row r="31" spans="1:4" s="52" customFormat="1" ht="21.75" thickBot="1">
      <c r="A31" s="50" t="s">
        <v>18</v>
      </c>
      <c r="B31" s="92">
        <f>SUM(B20:B30)</f>
        <v>9097854.66</v>
      </c>
      <c r="C31" s="58"/>
      <c r="D31" s="92">
        <f>SUM(D20:D30)</f>
        <v>41262987.54</v>
      </c>
    </row>
    <row r="32" spans="1:4" s="1" customFormat="1" ht="21.75" thickTop="1">
      <c r="A32" s="52" t="s">
        <v>85</v>
      </c>
      <c r="B32" s="58">
        <f>B18-B31</f>
        <v>5250319.02</v>
      </c>
      <c r="C32" s="58"/>
      <c r="D32" s="58">
        <f>D18-D31</f>
        <v>7517950.190000005</v>
      </c>
    </row>
    <row r="33" spans="1:4" s="1" customFormat="1" ht="21">
      <c r="A33" s="52"/>
      <c r="B33" s="58"/>
      <c r="C33" s="58"/>
      <c r="D33" s="58"/>
    </row>
    <row r="34" spans="1:4" s="1" customFormat="1" ht="21">
      <c r="A34" s="52"/>
      <c r="B34" s="58"/>
      <c r="C34" s="58"/>
      <c r="D34" s="58"/>
    </row>
    <row r="35" spans="1:6" s="1" customFormat="1" ht="21">
      <c r="A35" s="221" t="s">
        <v>261</v>
      </c>
      <c r="B35" s="221"/>
      <c r="C35" s="221"/>
      <c r="D35" s="221"/>
      <c r="E35" s="48"/>
      <c r="F35" s="48"/>
    </row>
    <row r="36" spans="1:6" s="1" customFormat="1" ht="21">
      <c r="A36" s="221" t="s">
        <v>262</v>
      </c>
      <c r="B36" s="221"/>
      <c r="C36" s="221"/>
      <c r="D36" s="221"/>
      <c r="E36" s="48"/>
      <c r="F36" s="48"/>
    </row>
    <row r="37" spans="1:6" s="3" customFormat="1" ht="23.25">
      <c r="A37" s="222" t="s">
        <v>129</v>
      </c>
      <c r="B37" s="222"/>
      <c r="C37" s="222"/>
      <c r="D37" s="222"/>
      <c r="E37" s="48"/>
      <c r="F37" s="48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  <row r="126" spans="2:4" s="3" customFormat="1" ht="23.25">
      <c r="B126" s="4"/>
      <c r="C126" s="4"/>
      <c r="D126" s="4"/>
    </row>
    <row r="127" spans="2:4" s="3" customFormat="1" ht="23.25">
      <c r="B127" s="4"/>
      <c r="C127" s="4"/>
      <c r="D127" s="4"/>
    </row>
  </sheetData>
  <sheetProtection/>
  <mergeCells count="6">
    <mergeCell ref="A1:D1"/>
    <mergeCell ref="A2:D2"/>
    <mergeCell ref="A3:D3"/>
    <mergeCell ref="A35:D35"/>
    <mergeCell ref="A36:D36"/>
    <mergeCell ref="A37:D37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P69"/>
  <sheetViews>
    <sheetView tabSelected="1" zoomScale="160" zoomScaleNormal="160" zoomScalePageLayoutView="0" workbookViewId="0" topLeftCell="A1">
      <selection activeCell="E32" sqref="E32:O32"/>
    </sheetView>
  </sheetViews>
  <sheetFormatPr defaultColWidth="9.140625" defaultRowHeight="21.75"/>
  <cols>
    <col min="1" max="1" width="22.8515625" style="0" customWidth="1"/>
    <col min="2" max="3" width="12.8515625" style="0" customWidth="1"/>
    <col min="4" max="4" width="12.140625" style="0" customWidth="1"/>
    <col min="5" max="5" width="11.00390625" style="0" customWidth="1"/>
    <col min="6" max="6" width="11.7109375" style="0" customWidth="1"/>
    <col min="7" max="8" width="11.57421875" style="0" customWidth="1"/>
    <col min="9" max="9" width="11.00390625" style="0" customWidth="1"/>
    <col min="10" max="10" width="10.28125" style="0" customWidth="1"/>
    <col min="11" max="11" width="10.57421875" style="0" customWidth="1"/>
    <col min="12" max="12" width="11.421875" style="0" customWidth="1"/>
    <col min="13" max="13" width="10.7109375" style="0" customWidth="1"/>
    <col min="14" max="14" width="11.140625" style="0" customWidth="1"/>
    <col min="15" max="15" width="11.00390625" style="0" customWidth="1"/>
    <col min="16" max="16" width="14.140625" style="0" customWidth="1"/>
  </cols>
  <sheetData>
    <row r="1" spans="1:15" s="165" customFormat="1" ht="17.25">
      <c r="A1" s="277" t="s">
        <v>192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165" customFormat="1" ht="17.25">
      <c r="A2" s="277" t="s">
        <v>193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 s="165" customFormat="1" ht="17.25">
      <c r="A3" s="278" t="s">
        <v>277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s="165" customFormat="1" ht="17.25">
      <c r="A4" s="166" t="s">
        <v>30</v>
      </c>
      <c r="B4" s="167" t="s">
        <v>27</v>
      </c>
      <c r="C4" s="168" t="s">
        <v>18</v>
      </c>
      <c r="D4" s="167" t="s">
        <v>194</v>
      </c>
      <c r="E4" s="168" t="s">
        <v>195</v>
      </c>
      <c r="F4" s="167" t="s">
        <v>196</v>
      </c>
      <c r="G4" s="168" t="s">
        <v>197</v>
      </c>
      <c r="H4" s="167" t="s">
        <v>198</v>
      </c>
      <c r="I4" s="168" t="s">
        <v>199</v>
      </c>
      <c r="J4" s="167" t="s">
        <v>200</v>
      </c>
      <c r="K4" s="168" t="s">
        <v>201</v>
      </c>
      <c r="L4" s="167" t="s">
        <v>202</v>
      </c>
      <c r="M4" s="168" t="s">
        <v>203</v>
      </c>
      <c r="N4" s="168" t="s">
        <v>204</v>
      </c>
      <c r="O4" s="168" t="s">
        <v>42</v>
      </c>
    </row>
    <row r="5" spans="1:15" s="165" customFormat="1" ht="17.25">
      <c r="A5" s="169"/>
      <c r="B5" s="170"/>
      <c r="C5" s="171"/>
      <c r="D5" s="170"/>
      <c r="E5" s="171" t="s">
        <v>205</v>
      </c>
      <c r="F5" s="170"/>
      <c r="G5" s="171"/>
      <c r="H5" s="170" t="s">
        <v>206</v>
      </c>
      <c r="I5" s="171" t="s">
        <v>207</v>
      </c>
      <c r="J5" s="170" t="s">
        <v>208</v>
      </c>
      <c r="K5" s="171" t="s">
        <v>209</v>
      </c>
      <c r="L5" s="170" t="s">
        <v>210</v>
      </c>
      <c r="M5" s="171"/>
      <c r="N5" s="171" t="s">
        <v>211</v>
      </c>
      <c r="O5" s="171"/>
    </row>
    <row r="6" spans="1:15" s="165" customFormat="1" ht="17.25">
      <c r="A6" s="169"/>
      <c r="B6" s="170"/>
      <c r="C6" s="171"/>
      <c r="D6" s="170"/>
      <c r="E6" s="171"/>
      <c r="F6" s="170"/>
      <c r="G6" s="171"/>
      <c r="H6" s="170"/>
      <c r="I6" s="172"/>
      <c r="J6" s="171" t="s">
        <v>212</v>
      </c>
      <c r="K6" s="170" t="s">
        <v>213</v>
      </c>
      <c r="L6" s="171" t="s">
        <v>214</v>
      </c>
      <c r="M6" s="173"/>
      <c r="N6" s="171"/>
      <c r="O6" s="171"/>
    </row>
    <row r="7" spans="1:15" s="165" customFormat="1" ht="17.25">
      <c r="A7" s="169"/>
      <c r="B7" s="170"/>
      <c r="C7" s="171"/>
      <c r="D7" s="170" t="s">
        <v>215</v>
      </c>
      <c r="E7" s="171" t="s">
        <v>216</v>
      </c>
      <c r="F7" s="170" t="s">
        <v>217</v>
      </c>
      <c r="G7" s="171" t="s">
        <v>218</v>
      </c>
      <c r="H7" s="170" t="s">
        <v>219</v>
      </c>
      <c r="I7" s="171" t="s">
        <v>220</v>
      </c>
      <c r="J7" s="170" t="s">
        <v>221</v>
      </c>
      <c r="K7" s="171" t="s">
        <v>222</v>
      </c>
      <c r="L7" s="170" t="s">
        <v>223</v>
      </c>
      <c r="M7" s="171" t="s">
        <v>224</v>
      </c>
      <c r="N7" s="171" t="s">
        <v>225</v>
      </c>
      <c r="O7" s="171" t="s">
        <v>226</v>
      </c>
    </row>
    <row r="8" spans="1:15" s="165" customFormat="1" ht="17.25">
      <c r="A8" s="198" t="s">
        <v>41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200"/>
    </row>
    <row r="9" spans="1:16" s="165" customFormat="1" ht="17.25">
      <c r="A9" s="200" t="s">
        <v>42</v>
      </c>
      <c r="B9" s="199">
        <v>2482000</v>
      </c>
      <c r="C9" s="199">
        <v>677724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2">
        <v>677724</v>
      </c>
      <c r="P9" s="184">
        <f>SUM(O9)</f>
        <v>677724</v>
      </c>
    </row>
    <row r="10" spans="1:16" s="207" customFormat="1" ht="17.25">
      <c r="A10" s="210" t="s">
        <v>248</v>
      </c>
      <c r="B10" s="211">
        <v>0</v>
      </c>
      <c r="C10" s="211">
        <v>3680480</v>
      </c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9">
        <v>3680480</v>
      </c>
      <c r="P10" s="206"/>
    </row>
    <row r="11" spans="1:16" s="165" customFormat="1" ht="17.25">
      <c r="A11" s="200" t="s">
        <v>143</v>
      </c>
      <c r="B11" s="199">
        <v>10759910</v>
      </c>
      <c r="C11" s="203">
        <v>4609776</v>
      </c>
      <c r="D11" s="199">
        <v>3303505</v>
      </c>
      <c r="E11" s="199"/>
      <c r="F11" s="199">
        <v>344266</v>
      </c>
      <c r="G11" s="199">
        <v>389298</v>
      </c>
      <c r="H11" s="199">
        <v>75000</v>
      </c>
      <c r="I11" s="199"/>
      <c r="J11" s="199"/>
      <c r="K11" s="199"/>
      <c r="L11" s="199">
        <v>403057</v>
      </c>
      <c r="M11" s="199">
        <v>94650</v>
      </c>
      <c r="N11" s="199"/>
      <c r="O11" s="204"/>
      <c r="P11" s="184">
        <f>SUM(D11:O11)</f>
        <v>4609776</v>
      </c>
    </row>
    <row r="12" spans="1:16" s="165" customFormat="1" ht="17.25">
      <c r="A12" s="200" t="s">
        <v>257</v>
      </c>
      <c r="B12" s="199">
        <v>5334170</v>
      </c>
      <c r="C12" s="203">
        <v>2021292</v>
      </c>
      <c r="D12" s="199">
        <v>554450</v>
      </c>
      <c r="E12" s="199"/>
      <c r="F12" s="199">
        <v>338100</v>
      </c>
      <c r="G12" s="199"/>
      <c r="H12" s="199">
        <v>45000</v>
      </c>
      <c r="I12" s="199">
        <v>884242</v>
      </c>
      <c r="J12" s="199"/>
      <c r="K12" s="199"/>
      <c r="L12" s="199">
        <v>91500</v>
      </c>
      <c r="M12" s="199">
        <v>108000</v>
      </c>
      <c r="N12" s="199"/>
      <c r="O12" s="204"/>
      <c r="P12" s="184">
        <f>SUM(D12:O12)</f>
        <v>2021292</v>
      </c>
    </row>
    <row r="13" spans="1:16" s="207" customFormat="1" ht="17.25">
      <c r="A13" s="210" t="s">
        <v>276</v>
      </c>
      <c r="B13" s="211">
        <v>0</v>
      </c>
      <c r="C13" s="217">
        <v>270000</v>
      </c>
      <c r="D13" s="211"/>
      <c r="E13" s="211"/>
      <c r="F13" s="211">
        <v>270000</v>
      </c>
      <c r="G13" s="211"/>
      <c r="H13" s="211"/>
      <c r="I13" s="211"/>
      <c r="J13" s="211"/>
      <c r="K13" s="211"/>
      <c r="L13" s="211"/>
      <c r="M13" s="211"/>
      <c r="N13" s="211"/>
      <c r="O13" s="213"/>
      <c r="P13" s="206"/>
    </row>
    <row r="14" spans="1:16" s="165" customFormat="1" ht="17.25">
      <c r="A14" s="200" t="s">
        <v>7</v>
      </c>
      <c r="B14" s="205">
        <v>3724490</v>
      </c>
      <c r="C14" s="205">
        <v>497701.25</v>
      </c>
      <c r="D14" s="199">
        <v>163593</v>
      </c>
      <c r="E14" s="199">
        <v>61000</v>
      </c>
      <c r="F14" s="199">
        <v>22737.75</v>
      </c>
      <c r="G14" s="199">
        <v>147487</v>
      </c>
      <c r="H14" s="199">
        <v>15302</v>
      </c>
      <c r="I14" s="199"/>
      <c r="J14" s="199"/>
      <c r="K14" s="199"/>
      <c r="L14" s="199">
        <v>74116.5</v>
      </c>
      <c r="M14" s="199">
        <v>13465</v>
      </c>
      <c r="N14" s="199"/>
      <c r="O14" s="204"/>
      <c r="P14" s="184">
        <f aca="true" t="shared" si="0" ref="P14:P24">SUM(D14:O14)</f>
        <v>497701.25</v>
      </c>
    </row>
    <row r="15" spans="1:16" s="165" customFormat="1" ht="17.25">
      <c r="A15" s="200" t="s">
        <v>8</v>
      </c>
      <c r="B15" s="205">
        <v>6095400</v>
      </c>
      <c r="C15" s="205">
        <v>2335550.29</v>
      </c>
      <c r="D15" s="199">
        <v>1073225.95</v>
      </c>
      <c r="E15" s="199">
        <v>282562</v>
      </c>
      <c r="F15" s="199">
        <v>639274</v>
      </c>
      <c r="G15" s="199">
        <v>142932.34</v>
      </c>
      <c r="H15" s="199">
        <v>4100</v>
      </c>
      <c r="I15" s="199"/>
      <c r="J15" s="199">
        <v>123200</v>
      </c>
      <c r="K15" s="199">
        <v>26452</v>
      </c>
      <c r="L15" s="199">
        <v>41168</v>
      </c>
      <c r="M15" s="199">
        <v>2636</v>
      </c>
      <c r="N15" s="199"/>
      <c r="O15" s="204"/>
      <c r="P15" s="184">
        <f>SUM(D15:O15)</f>
        <v>2335550.29</v>
      </c>
    </row>
    <row r="16" spans="1:16" s="207" customFormat="1" ht="17.25">
      <c r="A16" s="210" t="s">
        <v>249</v>
      </c>
      <c r="B16" s="212">
        <v>0</v>
      </c>
      <c r="C16" s="212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3"/>
      <c r="P16" s="206"/>
    </row>
    <row r="17" spans="1:16" s="165" customFormat="1" ht="17.25">
      <c r="A17" s="200" t="s">
        <v>9</v>
      </c>
      <c r="B17" s="205">
        <v>4491840</v>
      </c>
      <c r="C17" s="205">
        <v>795996</v>
      </c>
      <c r="D17" s="199">
        <v>144986</v>
      </c>
      <c r="E17" s="199"/>
      <c r="F17" s="199">
        <v>141279</v>
      </c>
      <c r="G17" s="199">
        <v>8716</v>
      </c>
      <c r="H17" s="199">
        <v>27477</v>
      </c>
      <c r="I17" s="199">
        <v>279820</v>
      </c>
      <c r="J17" s="199"/>
      <c r="K17" s="199"/>
      <c r="L17" s="199">
        <v>178899</v>
      </c>
      <c r="M17" s="199">
        <v>14819</v>
      </c>
      <c r="N17" s="199"/>
      <c r="O17" s="204"/>
      <c r="P17" s="187">
        <f t="shared" si="0"/>
        <v>795996</v>
      </c>
    </row>
    <row r="18" spans="1:16" s="207" customFormat="1" ht="17.25">
      <c r="A18" s="210" t="s">
        <v>250</v>
      </c>
      <c r="B18" s="212">
        <v>0</v>
      </c>
      <c r="C18" s="212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3"/>
      <c r="P18" s="208"/>
    </row>
    <row r="19" spans="1:16" s="165" customFormat="1" ht="17.25">
      <c r="A19" s="200" t="s">
        <v>10</v>
      </c>
      <c r="B19" s="205">
        <v>510000</v>
      </c>
      <c r="C19" s="205">
        <v>192689.29</v>
      </c>
      <c r="D19" s="199">
        <v>189777.17</v>
      </c>
      <c r="E19" s="199"/>
      <c r="F19" s="199"/>
      <c r="G19" s="199"/>
      <c r="H19" s="199"/>
      <c r="I19" s="199"/>
      <c r="J19" s="199"/>
      <c r="K19" s="199"/>
      <c r="L19" s="199"/>
      <c r="M19" s="199">
        <v>2912.12</v>
      </c>
      <c r="N19" s="199"/>
      <c r="O19" s="204"/>
      <c r="P19" s="184">
        <f t="shared" si="0"/>
        <v>192689.29</v>
      </c>
    </row>
    <row r="20" spans="1:16" s="165" customFormat="1" ht="17.25">
      <c r="A20" s="200" t="s">
        <v>227</v>
      </c>
      <c r="B20" s="205">
        <v>1886300</v>
      </c>
      <c r="C20" s="205">
        <v>116271</v>
      </c>
      <c r="D20" s="199">
        <v>45751</v>
      </c>
      <c r="E20" s="199"/>
      <c r="F20" s="199"/>
      <c r="G20" s="199">
        <v>70520</v>
      </c>
      <c r="H20" s="199"/>
      <c r="I20" s="199"/>
      <c r="J20" s="199"/>
      <c r="K20" s="199"/>
      <c r="L20" s="199"/>
      <c r="M20" s="199"/>
      <c r="N20" s="199"/>
      <c r="O20" s="204"/>
      <c r="P20" s="187">
        <f t="shared" si="0"/>
        <v>116271</v>
      </c>
    </row>
    <row r="21" spans="1:16" s="207" customFormat="1" ht="17.25">
      <c r="A21" s="210" t="s">
        <v>275</v>
      </c>
      <c r="B21" s="212">
        <v>0</v>
      </c>
      <c r="C21" s="212">
        <v>1823000</v>
      </c>
      <c r="D21" s="211"/>
      <c r="E21" s="211"/>
      <c r="F21" s="211"/>
      <c r="G21" s="211"/>
      <c r="H21" s="211"/>
      <c r="I21" s="211"/>
      <c r="J21" s="211"/>
      <c r="K21" s="211"/>
      <c r="L21" s="211">
        <v>1823000</v>
      </c>
      <c r="M21" s="211"/>
      <c r="N21" s="211"/>
      <c r="O21" s="213"/>
      <c r="P21" s="208"/>
    </row>
    <row r="22" spans="1:16" s="165" customFormat="1" ht="17.25">
      <c r="A22" s="200" t="s">
        <v>228</v>
      </c>
      <c r="B22" s="205">
        <v>10173800</v>
      </c>
      <c r="C22" s="205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204"/>
      <c r="P22" s="187">
        <v>0</v>
      </c>
    </row>
    <row r="23" spans="1:16" s="165" customFormat="1" ht="17.25">
      <c r="A23" s="200" t="s">
        <v>11</v>
      </c>
      <c r="B23" s="205">
        <v>8503300</v>
      </c>
      <c r="C23" s="205">
        <v>1912843.2</v>
      </c>
      <c r="D23" s="199"/>
      <c r="E23" s="199"/>
      <c r="F23" s="199">
        <v>1840000</v>
      </c>
      <c r="G23" s="199"/>
      <c r="H23" s="199"/>
      <c r="I23" s="199"/>
      <c r="J23" s="199"/>
      <c r="K23" s="199"/>
      <c r="L23" s="199"/>
      <c r="M23" s="199"/>
      <c r="N23" s="199">
        <v>72843.2</v>
      </c>
      <c r="O23" s="204"/>
      <c r="P23" s="187">
        <f t="shared" si="0"/>
        <v>1912843.2</v>
      </c>
    </row>
    <row r="24" spans="1:16" s="165" customFormat="1" ht="17.25">
      <c r="A24" s="174" t="s">
        <v>18</v>
      </c>
      <c r="B24" s="196">
        <f aca="true" t="shared" si="1" ref="B24:O24">SUM(B9:B23)</f>
        <v>53961210</v>
      </c>
      <c r="C24" s="197">
        <f t="shared" si="1"/>
        <v>18933323.029999997</v>
      </c>
      <c r="D24" s="177">
        <f t="shared" si="1"/>
        <v>5475288.12</v>
      </c>
      <c r="E24" s="177">
        <f t="shared" si="1"/>
        <v>343562</v>
      </c>
      <c r="F24" s="177">
        <f t="shared" si="1"/>
        <v>3595656.75</v>
      </c>
      <c r="G24" s="177">
        <f t="shared" si="1"/>
        <v>758953.34</v>
      </c>
      <c r="H24" s="177">
        <f t="shared" si="1"/>
        <v>166879</v>
      </c>
      <c r="I24" s="177">
        <f t="shared" si="1"/>
        <v>1164062</v>
      </c>
      <c r="J24" s="177">
        <f t="shared" si="1"/>
        <v>123200</v>
      </c>
      <c r="K24" s="177">
        <f t="shared" si="1"/>
        <v>26452</v>
      </c>
      <c r="L24" s="177">
        <f t="shared" si="1"/>
        <v>2611740.5</v>
      </c>
      <c r="M24" s="177">
        <f t="shared" si="1"/>
        <v>236482.12</v>
      </c>
      <c r="N24" s="177">
        <f t="shared" si="1"/>
        <v>72843.2</v>
      </c>
      <c r="O24" s="178">
        <f t="shared" si="1"/>
        <v>4358204</v>
      </c>
      <c r="P24" s="184">
        <f t="shared" si="0"/>
        <v>18933323.03</v>
      </c>
    </row>
    <row r="25" spans="1:15" s="165" customFormat="1" ht="17.25">
      <c r="A25" s="198" t="s">
        <v>32</v>
      </c>
      <c r="B25" s="199"/>
      <c r="C25" s="199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9"/>
    </row>
    <row r="26" spans="1:15" s="165" customFormat="1" ht="17.25">
      <c r="A26" s="200" t="s">
        <v>33</v>
      </c>
      <c r="B26" s="199">
        <v>3280000</v>
      </c>
      <c r="C26" s="205">
        <v>1782378.71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9"/>
    </row>
    <row r="27" spans="1:15" s="165" customFormat="1" ht="17.25">
      <c r="A27" s="200" t="s">
        <v>151</v>
      </c>
      <c r="B27" s="199">
        <v>662000</v>
      </c>
      <c r="C27" s="205">
        <v>487708.4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9"/>
    </row>
    <row r="28" spans="1:15" s="165" customFormat="1" ht="17.25">
      <c r="A28" s="200" t="s">
        <v>35</v>
      </c>
      <c r="B28" s="199">
        <v>550000</v>
      </c>
      <c r="C28" s="205">
        <v>341295.67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9" t="s">
        <v>129</v>
      </c>
    </row>
    <row r="29" spans="1:15" s="165" customFormat="1" ht="17.25">
      <c r="A29" s="200" t="s">
        <v>37</v>
      </c>
      <c r="B29" s="205">
        <v>70000</v>
      </c>
      <c r="C29" s="205">
        <v>49300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9"/>
    </row>
    <row r="30" spans="1:15" s="165" customFormat="1" ht="17.25">
      <c r="A30" s="200" t="s">
        <v>229</v>
      </c>
      <c r="B30" s="199">
        <v>38629210</v>
      </c>
      <c r="C30" s="205">
        <v>18664644.57</v>
      </c>
      <c r="D30" s="180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9"/>
    </row>
    <row r="31" spans="1:15" s="165" customFormat="1" ht="17.25">
      <c r="A31" s="200" t="s">
        <v>230</v>
      </c>
      <c r="B31" s="199">
        <v>10870000</v>
      </c>
      <c r="C31" s="205">
        <v>10354556</v>
      </c>
      <c r="D31" s="175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</row>
    <row r="32" spans="1:15" s="165" customFormat="1" ht="17.25">
      <c r="A32" s="210" t="s">
        <v>231</v>
      </c>
      <c r="B32" s="211">
        <v>0</v>
      </c>
      <c r="C32" s="212">
        <v>10936680</v>
      </c>
      <c r="D32" s="175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</row>
    <row r="33" spans="1:15" s="165" customFormat="1" ht="18" thickBot="1">
      <c r="A33" s="176" t="s">
        <v>18</v>
      </c>
      <c r="B33" s="181">
        <f>SUM(B26:B32)</f>
        <v>54061210</v>
      </c>
      <c r="C33" s="181">
        <f>SUM(C26:C32)</f>
        <v>42616563.35</v>
      </c>
      <c r="D33" s="182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</row>
    <row r="34" spans="1:15" s="165" customFormat="1" ht="18.75" thickBot="1" thickTop="1">
      <c r="A34" s="274" t="s">
        <v>232</v>
      </c>
      <c r="B34" s="275"/>
      <c r="C34" s="183">
        <f>C33-C24</f>
        <v>23683240.320000004</v>
      </c>
      <c r="D34" s="175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</row>
    <row r="35" s="165" customFormat="1" ht="18" thickTop="1"/>
    <row r="36" spans="1:15" s="165" customFormat="1" ht="17.25">
      <c r="A36" s="277" t="s">
        <v>192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</row>
    <row r="37" spans="1:15" s="165" customFormat="1" ht="17.25">
      <c r="A37" s="277" t="s">
        <v>193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</row>
    <row r="38" spans="1:15" s="165" customFormat="1" ht="17.25">
      <c r="A38" s="278" t="s">
        <v>278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</row>
    <row r="39" spans="1:15" s="165" customFormat="1" ht="17.25">
      <c r="A39" s="166" t="s">
        <v>30</v>
      </c>
      <c r="B39" s="167" t="s">
        <v>27</v>
      </c>
      <c r="C39" s="168" t="s">
        <v>18</v>
      </c>
      <c r="D39" s="167" t="s">
        <v>194</v>
      </c>
      <c r="E39" s="168" t="s">
        <v>195</v>
      </c>
      <c r="F39" s="167" t="s">
        <v>196</v>
      </c>
      <c r="G39" s="168" t="s">
        <v>197</v>
      </c>
      <c r="H39" s="167" t="s">
        <v>198</v>
      </c>
      <c r="I39" s="168" t="s">
        <v>199</v>
      </c>
      <c r="J39" s="167" t="s">
        <v>200</v>
      </c>
      <c r="K39" s="168" t="s">
        <v>201</v>
      </c>
      <c r="L39" s="167" t="s">
        <v>202</v>
      </c>
      <c r="M39" s="168" t="s">
        <v>203</v>
      </c>
      <c r="N39" s="168" t="s">
        <v>204</v>
      </c>
      <c r="O39" s="168" t="s">
        <v>42</v>
      </c>
    </row>
    <row r="40" spans="1:15" s="165" customFormat="1" ht="17.25">
      <c r="A40" s="169"/>
      <c r="B40" s="170"/>
      <c r="C40" s="171"/>
      <c r="D40" s="170"/>
      <c r="E40" s="171" t="s">
        <v>205</v>
      </c>
      <c r="F40" s="170"/>
      <c r="G40" s="171"/>
      <c r="H40" s="170" t="s">
        <v>206</v>
      </c>
      <c r="I40" s="171" t="s">
        <v>207</v>
      </c>
      <c r="J40" s="170" t="s">
        <v>208</v>
      </c>
      <c r="K40" s="171" t="s">
        <v>209</v>
      </c>
      <c r="L40" s="170" t="s">
        <v>210</v>
      </c>
      <c r="M40" s="171"/>
      <c r="N40" s="171" t="s">
        <v>211</v>
      </c>
      <c r="O40" s="171"/>
    </row>
    <row r="41" spans="1:15" s="165" customFormat="1" ht="17.25">
      <c r="A41" s="169"/>
      <c r="B41" s="170"/>
      <c r="C41" s="171"/>
      <c r="D41" s="170"/>
      <c r="E41" s="171"/>
      <c r="F41" s="170"/>
      <c r="G41" s="171"/>
      <c r="H41" s="170"/>
      <c r="I41" s="172"/>
      <c r="J41" s="171" t="s">
        <v>212</v>
      </c>
      <c r="K41" s="170" t="s">
        <v>213</v>
      </c>
      <c r="L41" s="171" t="s">
        <v>214</v>
      </c>
      <c r="M41" s="173"/>
      <c r="N41" s="171"/>
      <c r="O41" s="171"/>
    </row>
    <row r="42" spans="1:15" s="165" customFormat="1" ht="17.25">
      <c r="A42" s="169"/>
      <c r="B42" s="170"/>
      <c r="C42" s="171"/>
      <c r="D42" s="170" t="s">
        <v>215</v>
      </c>
      <c r="E42" s="171" t="s">
        <v>216</v>
      </c>
      <c r="F42" s="170" t="s">
        <v>217</v>
      </c>
      <c r="G42" s="171" t="s">
        <v>218</v>
      </c>
      <c r="H42" s="170" t="s">
        <v>219</v>
      </c>
      <c r="I42" s="171" t="s">
        <v>220</v>
      </c>
      <c r="J42" s="170" t="s">
        <v>221</v>
      </c>
      <c r="K42" s="171" t="s">
        <v>222</v>
      </c>
      <c r="L42" s="170" t="s">
        <v>223</v>
      </c>
      <c r="M42" s="171" t="s">
        <v>224</v>
      </c>
      <c r="N42" s="171" t="s">
        <v>225</v>
      </c>
      <c r="O42" s="171" t="s">
        <v>226</v>
      </c>
    </row>
    <row r="43" spans="1:15" s="165" customFormat="1" ht="17.25">
      <c r="A43" s="198" t="s">
        <v>41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1:16" s="165" customFormat="1" ht="17.25">
      <c r="A44" s="200" t="s">
        <v>42</v>
      </c>
      <c r="B44" s="199">
        <v>2482000</v>
      </c>
      <c r="C44" s="199">
        <v>677724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2">
        <v>677724</v>
      </c>
      <c r="P44" s="184">
        <f>SUM(O44)</f>
        <v>677724</v>
      </c>
    </row>
    <row r="45" spans="1:16" s="215" customFormat="1" ht="17.25">
      <c r="A45" s="210" t="s">
        <v>248</v>
      </c>
      <c r="B45" s="211">
        <v>0</v>
      </c>
      <c r="C45" s="211">
        <v>3680480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9">
        <v>3680480</v>
      </c>
      <c r="P45" s="216">
        <f>SUM(O45)</f>
        <v>3680480</v>
      </c>
    </row>
    <row r="46" spans="1:16" s="165" customFormat="1" ht="17.25">
      <c r="A46" s="200" t="s">
        <v>110</v>
      </c>
      <c r="B46" s="199">
        <v>10759910</v>
      </c>
      <c r="C46" s="203">
        <v>1574850</v>
      </c>
      <c r="D46" s="199">
        <v>1574850</v>
      </c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4"/>
      <c r="P46" s="184">
        <f>SUM(D46:O46)</f>
        <v>1574850</v>
      </c>
    </row>
    <row r="47" spans="1:16" s="165" customFormat="1" ht="17.25">
      <c r="A47" s="200" t="s">
        <v>111</v>
      </c>
      <c r="B47" s="199">
        <v>5434170</v>
      </c>
      <c r="C47" s="203">
        <v>5056218</v>
      </c>
      <c r="D47" s="199">
        <v>2283105</v>
      </c>
      <c r="E47" s="199"/>
      <c r="F47" s="199">
        <v>682366</v>
      </c>
      <c r="G47" s="199">
        <v>389298</v>
      </c>
      <c r="H47" s="199">
        <v>120000</v>
      </c>
      <c r="I47" s="199">
        <v>884242</v>
      </c>
      <c r="J47" s="199"/>
      <c r="K47" s="199"/>
      <c r="L47" s="199">
        <v>494557</v>
      </c>
      <c r="M47" s="199">
        <v>202650</v>
      </c>
      <c r="N47" s="199"/>
      <c r="O47" s="204"/>
      <c r="P47" s="184">
        <f>SUM(D47:O47)</f>
        <v>5056218</v>
      </c>
    </row>
    <row r="48" spans="1:16" s="215" customFormat="1" ht="17.25">
      <c r="A48" s="210" t="s">
        <v>276</v>
      </c>
      <c r="B48" s="211">
        <v>0</v>
      </c>
      <c r="C48" s="217">
        <v>270000</v>
      </c>
      <c r="D48" s="211"/>
      <c r="E48" s="211"/>
      <c r="F48" s="211">
        <v>270000</v>
      </c>
      <c r="G48" s="211"/>
      <c r="H48" s="211"/>
      <c r="I48" s="211"/>
      <c r="J48" s="211"/>
      <c r="K48" s="211"/>
      <c r="L48" s="211"/>
      <c r="M48" s="211"/>
      <c r="N48" s="211"/>
      <c r="O48" s="213"/>
      <c r="P48" s="216"/>
    </row>
    <row r="49" spans="1:16" s="165" customFormat="1" ht="17.25">
      <c r="A49" s="200" t="s">
        <v>7</v>
      </c>
      <c r="B49" s="205">
        <v>3724490</v>
      </c>
      <c r="C49" s="205">
        <v>497701.25</v>
      </c>
      <c r="D49" s="199">
        <v>163593</v>
      </c>
      <c r="E49" s="199">
        <v>61000</v>
      </c>
      <c r="F49" s="199">
        <v>22737.75</v>
      </c>
      <c r="G49" s="199">
        <v>147487</v>
      </c>
      <c r="H49" s="199">
        <v>15302</v>
      </c>
      <c r="I49" s="199"/>
      <c r="J49" s="199"/>
      <c r="K49" s="199"/>
      <c r="L49" s="199">
        <v>74116.5</v>
      </c>
      <c r="M49" s="199">
        <v>13465</v>
      </c>
      <c r="N49" s="199"/>
      <c r="O49" s="204"/>
      <c r="P49" s="184">
        <f>SUM(D49:O49)</f>
        <v>497701.25</v>
      </c>
    </row>
    <row r="50" spans="1:16" s="165" customFormat="1" ht="17.25">
      <c r="A50" s="200" t="s">
        <v>8</v>
      </c>
      <c r="B50" s="205">
        <v>6095400</v>
      </c>
      <c r="C50" s="205">
        <v>2335550.29</v>
      </c>
      <c r="D50" s="199">
        <v>1073225.95</v>
      </c>
      <c r="E50" s="199">
        <v>282562</v>
      </c>
      <c r="F50" s="199">
        <v>639274</v>
      </c>
      <c r="G50" s="199">
        <v>142932.34</v>
      </c>
      <c r="H50" s="199">
        <v>4100</v>
      </c>
      <c r="I50" s="199"/>
      <c r="J50" s="199">
        <v>123200</v>
      </c>
      <c r="K50" s="199">
        <v>26452</v>
      </c>
      <c r="L50" s="199">
        <v>41168</v>
      </c>
      <c r="M50" s="199">
        <v>2636</v>
      </c>
      <c r="N50" s="199"/>
      <c r="O50" s="204"/>
      <c r="P50" s="184">
        <f>SUM(D50:O50)</f>
        <v>2335550.29</v>
      </c>
    </row>
    <row r="51" spans="1:16" s="215" customFormat="1" ht="17.25">
      <c r="A51" s="210" t="s">
        <v>249</v>
      </c>
      <c r="B51" s="212">
        <v>0</v>
      </c>
      <c r="C51" s="212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3"/>
      <c r="P51" s="216"/>
    </row>
    <row r="52" spans="1:16" s="165" customFormat="1" ht="17.25">
      <c r="A52" s="200" t="s">
        <v>9</v>
      </c>
      <c r="B52" s="205">
        <v>4491840</v>
      </c>
      <c r="C52" s="205">
        <v>795996</v>
      </c>
      <c r="D52" s="199">
        <v>144986</v>
      </c>
      <c r="E52" s="199"/>
      <c r="F52" s="199">
        <v>141279</v>
      </c>
      <c r="G52" s="199">
        <v>8716</v>
      </c>
      <c r="H52" s="199">
        <v>27477</v>
      </c>
      <c r="I52" s="199">
        <v>279820</v>
      </c>
      <c r="J52" s="199"/>
      <c r="K52" s="199"/>
      <c r="L52" s="199">
        <v>178899</v>
      </c>
      <c r="M52" s="199">
        <v>14819</v>
      </c>
      <c r="N52" s="199"/>
      <c r="O52" s="204"/>
      <c r="P52" s="187">
        <f>SUM(D52:O52)</f>
        <v>795996</v>
      </c>
    </row>
    <row r="53" spans="1:16" s="215" customFormat="1" ht="17.25">
      <c r="A53" s="210" t="s">
        <v>250</v>
      </c>
      <c r="B53" s="212">
        <v>0</v>
      </c>
      <c r="C53" s="212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3"/>
      <c r="P53" s="214"/>
    </row>
    <row r="54" spans="1:16" s="165" customFormat="1" ht="17.25">
      <c r="A54" s="200" t="s">
        <v>10</v>
      </c>
      <c r="B54" s="205">
        <v>510000</v>
      </c>
      <c r="C54" s="205">
        <v>192689.29</v>
      </c>
      <c r="D54" s="199">
        <v>189777.17</v>
      </c>
      <c r="E54" s="199"/>
      <c r="F54" s="199"/>
      <c r="G54" s="199"/>
      <c r="H54" s="199"/>
      <c r="I54" s="199"/>
      <c r="J54" s="199"/>
      <c r="K54" s="199"/>
      <c r="L54" s="199"/>
      <c r="M54" s="199">
        <v>2912.12</v>
      </c>
      <c r="N54" s="199"/>
      <c r="O54" s="204"/>
      <c r="P54" s="184">
        <f>SUM(D54:O54)</f>
        <v>192689.29</v>
      </c>
    </row>
    <row r="55" spans="1:16" s="165" customFormat="1" ht="17.25">
      <c r="A55" s="200" t="s">
        <v>227</v>
      </c>
      <c r="B55" s="205">
        <v>1886300</v>
      </c>
      <c r="C55" s="205">
        <v>116271</v>
      </c>
      <c r="D55" s="199">
        <v>45751</v>
      </c>
      <c r="E55" s="199"/>
      <c r="F55" s="199"/>
      <c r="G55" s="199">
        <v>70520</v>
      </c>
      <c r="H55" s="199"/>
      <c r="I55" s="199"/>
      <c r="J55" s="199"/>
      <c r="K55" s="199"/>
      <c r="L55" s="199"/>
      <c r="M55" s="199"/>
      <c r="N55" s="199"/>
      <c r="O55" s="204"/>
      <c r="P55" s="187">
        <f>SUM(D55:O55)</f>
        <v>116271</v>
      </c>
    </row>
    <row r="56" spans="1:16" s="215" customFormat="1" ht="17.25">
      <c r="A56" s="210" t="s">
        <v>275</v>
      </c>
      <c r="B56" s="212">
        <v>0</v>
      </c>
      <c r="C56" s="212">
        <v>1823000</v>
      </c>
      <c r="D56" s="211"/>
      <c r="E56" s="211"/>
      <c r="F56" s="211"/>
      <c r="G56" s="211"/>
      <c r="H56" s="211"/>
      <c r="I56" s="211"/>
      <c r="J56" s="211"/>
      <c r="K56" s="211"/>
      <c r="L56" s="211">
        <v>1823000</v>
      </c>
      <c r="M56" s="211"/>
      <c r="N56" s="211"/>
      <c r="O56" s="213"/>
      <c r="P56" s="214"/>
    </row>
    <row r="57" spans="1:16" s="165" customFormat="1" ht="17.25">
      <c r="A57" s="200" t="s">
        <v>228</v>
      </c>
      <c r="B57" s="205">
        <v>10173800</v>
      </c>
      <c r="C57" s="205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204"/>
      <c r="P57" s="187">
        <v>0</v>
      </c>
    </row>
    <row r="58" spans="1:16" s="165" customFormat="1" ht="17.25">
      <c r="A58" s="200" t="s">
        <v>11</v>
      </c>
      <c r="B58" s="205">
        <v>8503300</v>
      </c>
      <c r="C58" s="205">
        <v>1912843.2</v>
      </c>
      <c r="D58" s="199"/>
      <c r="E58" s="199"/>
      <c r="F58" s="199">
        <v>1840000</v>
      </c>
      <c r="G58" s="199"/>
      <c r="H58" s="199"/>
      <c r="I58" s="199"/>
      <c r="J58" s="199"/>
      <c r="K58" s="199"/>
      <c r="L58" s="199"/>
      <c r="M58" s="199"/>
      <c r="N58" s="199">
        <v>72843.2</v>
      </c>
      <c r="O58" s="204"/>
      <c r="P58" s="187">
        <f>SUM(D58:O58)</f>
        <v>1912843.2</v>
      </c>
    </row>
    <row r="59" spans="1:16" s="165" customFormat="1" ht="17.25">
      <c r="A59" s="174" t="s">
        <v>18</v>
      </c>
      <c r="B59" s="196">
        <f aca="true" t="shared" si="2" ref="B59:O59">SUM(B44:B58)</f>
        <v>54061210</v>
      </c>
      <c r="C59" s="197">
        <f t="shared" si="2"/>
        <v>18933323.029999997</v>
      </c>
      <c r="D59" s="177">
        <f t="shared" si="2"/>
        <v>5475288.12</v>
      </c>
      <c r="E59" s="177">
        <f t="shared" si="2"/>
        <v>343562</v>
      </c>
      <c r="F59" s="177">
        <f t="shared" si="2"/>
        <v>3595656.75</v>
      </c>
      <c r="G59" s="177">
        <f t="shared" si="2"/>
        <v>758953.34</v>
      </c>
      <c r="H59" s="177">
        <f t="shared" si="2"/>
        <v>166879</v>
      </c>
      <c r="I59" s="177">
        <f t="shared" si="2"/>
        <v>1164062</v>
      </c>
      <c r="J59" s="177">
        <f t="shared" si="2"/>
        <v>123200</v>
      </c>
      <c r="K59" s="177">
        <f t="shared" si="2"/>
        <v>26452</v>
      </c>
      <c r="L59" s="177">
        <f t="shared" si="2"/>
        <v>2611740.5</v>
      </c>
      <c r="M59" s="177">
        <f t="shared" si="2"/>
        <v>236482.12</v>
      </c>
      <c r="N59" s="177">
        <f t="shared" si="2"/>
        <v>72843.2</v>
      </c>
      <c r="O59" s="178">
        <f t="shared" si="2"/>
        <v>4358204</v>
      </c>
      <c r="P59" s="184">
        <f>SUM(D59:O59)</f>
        <v>18933323.03</v>
      </c>
    </row>
    <row r="60" spans="1:15" s="165" customFormat="1" ht="17.25">
      <c r="A60" s="198" t="s">
        <v>32</v>
      </c>
      <c r="B60" s="199"/>
      <c r="C60" s="199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9"/>
    </row>
    <row r="61" spans="1:15" s="165" customFormat="1" ht="17.25">
      <c r="A61" s="200" t="s">
        <v>33</v>
      </c>
      <c r="B61" s="199">
        <v>3280000</v>
      </c>
      <c r="C61" s="205">
        <v>1782378.71</v>
      </c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9"/>
    </row>
    <row r="62" spans="1:15" s="165" customFormat="1" ht="17.25">
      <c r="A62" s="200" t="s">
        <v>151</v>
      </c>
      <c r="B62" s="199">
        <v>662000</v>
      </c>
      <c r="C62" s="205">
        <v>487708.4</v>
      </c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9"/>
    </row>
    <row r="63" spans="1:15" s="165" customFormat="1" ht="17.25">
      <c r="A63" s="200" t="s">
        <v>35</v>
      </c>
      <c r="B63" s="199">
        <v>550000</v>
      </c>
      <c r="C63" s="205">
        <v>341295.67</v>
      </c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9" t="s">
        <v>129</v>
      </c>
    </row>
    <row r="64" spans="1:15" s="165" customFormat="1" ht="17.25">
      <c r="A64" s="200" t="s">
        <v>37</v>
      </c>
      <c r="B64" s="205">
        <v>70000</v>
      </c>
      <c r="C64" s="205">
        <v>49300</v>
      </c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9"/>
    </row>
    <row r="65" spans="1:15" s="165" customFormat="1" ht="17.25">
      <c r="A65" s="200" t="s">
        <v>229</v>
      </c>
      <c r="B65" s="199">
        <v>38629210</v>
      </c>
      <c r="C65" s="205">
        <v>18664644.57</v>
      </c>
      <c r="D65" s="180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9"/>
    </row>
    <row r="66" spans="1:15" s="165" customFormat="1" ht="17.25">
      <c r="A66" s="200" t="s">
        <v>230</v>
      </c>
      <c r="B66" s="199">
        <v>10870000</v>
      </c>
      <c r="C66" s="205">
        <v>10354556</v>
      </c>
      <c r="D66" s="175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</row>
    <row r="67" spans="1:15" s="165" customFormat="1" ht="17.25">
      <c r="A67" s="210" t="s">
        <v>231</v>
      </c>
      <c r="B67" s="211">
        <v>0</v>
      </c>
      <c r="C67" s="212">
        <v>10936680</v>
      </c>
      <c r="D67" s="175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</row>
    <row r="68" spans="1:15" s="165" customFormat="1" ht="18" thickBot="1">
      <c r="A68" s="176" t="s">
        <v>18</v>
      </c>
      <c r="B68" s="181">
        <f>SUM(B61:B67)</f>
        <v>54061210</v>
      </c>
      <c r="C68" s="181">
        <f>SUM(C61:C67)</f>
        <v>42616563.35</v>
      </c>
      <c r="D68" s="182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</row>
    <row r="69" spans="1:15" s="165" customFormat="1" ht="18.75" thickBot="1" thickTop="1">
      <c r="A69" s="274" t="s">
        <v>232</v>
      </c>
      <c r="B69" s="275"/>
      <c r="C69" s="183">
        <f>C68-C59</f>
        <v>23683240.320000004</v>
      </c>
      <c r="D69" s="175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</row>
    <row r="70" s="165" customFormat="1" ht="18" thickTop="1"/>
    <row r="71" s="165" customFormat="1" ht="17.25"/>
    <row r="72" s="165" customFormat="1" ht="17.25"/>
    <row r="73" s="165" customFormat="1" ht="17.25"/>
    <row r="74" s="165" customFormat="1" ht="17.25"/>
    <row r="75" s="165" customFormat="1" ht="17.25"/>
    <row r="76" s="165" customFormat="1" ht="17.25"/>
    <row r="77" s="165" customFormat="1" ht="17.25"/>
    <row r="78" s="165" customFormat="1" ht="17.25"/>
    <row r="79" s="165" customFormat="1" ht="17.25"/>
    <row r="80" s="165" customFormat="1" ht="17.25"/>
    <row r="81" s="165" customFormat="1" ht="17.25"/>
    <row r="82" s="165" customFormat="1" ht="17.25"/>
    <row r="83" s="165" customFormat="1" ht="17.25"/>
    <row r="84" s="165" customFormat="1" ht="17.25"/>
    <row r="85" s="165" customFormat="1" ht="17.25"/>
    <row r="86" s="165" customFormat="1" ht="17.25"/>
    <row r="87" s="165" customFormat="1" ht="17.25"/>
    <row r="88" s="165" customFormat="1" ht="17.25"/>
    <row r="89" s="165" customFormat="1" ht="17.25"/>
    <row r="90" s="165" customFormat="1" ht="17.25"/>
    <row r="91" s="165" customFormat="1" ht="17.25"/>
    <row r="92" s="165" customFormat="1" ht="17.25"/>
    <row r="93" s="165" customFormat="1" ht="17.25"/>
    <row r="94" s="165" customFormat="1" ht="17.25"/>
    <row r="95" s="165" customFormat="1" ht="17.25"/>
    <row r="96" s="165" customFormat="1" ht="17.25"/>
    <row r="97" s="165" customFormat="1" ht="17.25"/>
    <row r="98" s="165" customFormat="1" ht="17.25"/>
    <row r="99" s="165" customFormat="1" ht="17.25"/>
    <row r="100" s="165" customFormat="1" ht="17.25"/>
    <row r="101" s="165" customFormat="1" ht="17.25"/>
    <row r="102" s="165" customFormat="1" ht="17.25"/>
    <row r="103" s="165" customFormat="1" ht="17.25"/>
    <row r="104" s="165" customFormat="1" ht="17.25"/>
    <row r="105" s="165" customFormat="1" ht="17.25"/>
    <row r="106" s="165" customFormat="1" ht="17.25"/>
    <row r="107" s="165" customFormat="1" ht="17.25"/>
    <row r="108" s="165" customFormat="1" ht="17.25"/>
    <row r="109" s="165" customFormat="1" ht="17.25"/>
    <row r="110" s="165" customFormat="1" ht="17.25"/>
    <row r="111" s="165" customFormat="1" ht="17.25"/>
    <row r="112" s="165" customFormat="1" ht="17.25"/>
    <row r="113" s="164" customFormat="1" ht="17.25"/>
    <row r="114" s="164" customFormat="1" ht="17.25"/>
    <row r="115" s="164" customFormat="1" ht="17.25"/>
    <row r="116" s="164" customFormat="1" ht="17.25"/>
    <row r="117" s="164" customFormat="1" ht="17.25"/>
    <row r="118" s="164" customFormat="1" ht="17.25"/>
    <row r="119" s="164" customFormat="1" ht="17.25"/>
    <row r="120" s="164" customFormat="1" ht="17.25"/>
    <row r="121" s="164" customFormat="1" ht="17.25"/>
    <row r="122" s="164" customFormat="1" ht="17.25"/>
    <row r="123" s="164" customFormat="1" ht="17.25"/>
    <row r="124" s="164" customFormat="1" ht="17.25"/>
    <row r="125" s="164" customFormat="1" ht="17.25"/>
    <row r="126" s="164" customFormat="1" ht="17.25"/>
    <row r="127" s="164" customFormat="1" ht="17.25"/>
    <row r="128" s="164" customFormat="1" ht="17.25"/>
    <row r="129" s="164" customFormat="1" ht="17.25"/>
    <row r="130" s="164" customFormat="1" ht="17.25"/>
  </sheetData>
  <sheetProtection/>
  <mergeCells count="16">
    <mergeCell ref="A1:O1"/>
    <mergeCell ref="A2:O2"/>
    <mergeCell ref="A3:O3"/>
    <mergeCell ref="E31:O31"/>
    <mergeCell ref="E32:O32"/>
    <mergeCell ref="E33:O33"/>
    <mergeCell ref="E67:O67"/>
    <mergeCell ref="E68:O68"/>
    <mergeCell ref="A69:B69"/>
    <mergeCell ref="E69:O69"/>
    <mergeCell ref="A34:B34"/>
    <mergeCell ref="E34:O34"/>
    <mergeCell ref="A36:O36"/>
    <mergeCell ref="A37:O37"/>
    <mergeCell ref="A38:O38"/>
    <mergeCell ref="E66:O66"/>
  </mergeCells>
  <printOptions/>
  <pageMargins left="0.15748031496062992" right="0.5118110236220472" top="0.2755905511811024" bottom="0.16" header="0.2362204724409449" footer="0.13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441"/>
  <sheetViews>
    <sheetView zoomScale="186" zoomScaleNormal="186" zoomScalePageLayoutView="0" workbookViewId="0" topLeftCell="A1">
      <selection activeCell="A1" sqref="A1:D35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7" customFormat="1" ht="19.5">
      <c r="A1" s="223" t="s">
        <v>71</v>
      </c>
      <c r="B1" s="223"/>
      <c r="C1" s="223"/>
      <c r="D1" s="223"/>
    </row>
    <row r="2" spans="1:4" s="27" customFormat="1" ht="19.5">
      <c r="A2" s="223" t="s">
        <v>77</v>
      </c>
      <c r="B2" s="223"/>
      <c r="C2" s="223"/>
      <c r="D2" s="223"/>
    </row>
    <row r="3" spans="1:4" s="27" customFormat="1" ht="19.5">
      <c r="A3" s="223" t="s">
        <v>264</v>
      </c>
      <c r="B3" s="223"/>
      <c r="C3" s="223"/>
      <c r="D3" s="223"/>
    </row>
    <row r="4" spans="1:4" s="27" customFormat="1" ht="19.5">
      <c r="A4" s="28" t="s">
        <v>0</v>
      </c>
      <c r="B4" s="28" t="s">
        <v>1</v>
      </c>
      <c r="C4" s="28" t="s">
        <v>2</v>
      </c>
      <c r="D4" s="28" t="s">
        <v>3</v>
      </c>
    </row>
    <row r="5" spans="1:4" s="27" customFormat="1" ht="19.5">
      <c r="A5" s="29" t="s">
        <v>4</v>
      </c>
      <c r="B5" s="30" t="s">
        <v>19</v>
      </c>
      <c r="C5" s="31">
        <v>0</v>
      </c>
      <c r="D5" s="31"/>
    </row>
    <row r="6" spans="1:4" s="27" customFormat="1" ht="19.5">
      <c r="A6" s="32" t="s">
        <v>75</v>
      </c>
      <c r="B6" s="33" t="s">
        <v>76</v>
      </c>
      <c r="C6" s="34">
        <v>0</v>
      </c>
      <c r="D6" s="34"/>
    </row>
    <row r="7" spans="1:4" s="27" customFormat="1" ht="19.5">
      <c r="A7" s="32" t="s">
        <v>72</v>
      </c>
      <c r="B7" s="33" t="s">
        <v>20</v>
      </c>
      <c r="C7" s="34">
        <v>7405056.91</v>
      </c>
      <c r="D7" s="34"/>
    </row>
    <row r="8" spans="1:4" s="27" customFormat="1" ht="19.5">
      <c r="A8" s="32" t="s">
        <v>116</v>
      </c>
      <c r="B8" s="33" t="s">
        <v>21</v>
      </c>
      <c r="C8" s="34">
        <v>16956657.91</v>
      </c>
      <c r="D8" s="34"/>
    </row>
    <row r="9" spans="1:4" s="27" customFormat="1" ht="19.5">
      <c r="A9" s="32" t="s">
        <v>246</v>
      </c>
      <c r="B9" s="33" t="s">
        <v>20</v>
      </c>
      <c r="C9" s="34">
        <v>26794778.61</v>
      </c>
      <c r="D9" s="34"/>
    </row>
    <row r="10" spans="1:4" s="27" customFormat="1" ht="19.5">
      <c r="A10" s="32" t="s">
        <v>247</v>
      </c>
      <c r="B10" s="33" t="s">
        <v>20</v>
      </c>
      <c r="C10" s="34">
        <v>425689.2</v>
      </c>
      <c r="D10" s="34"/>
    </row>
    <row r="11" spans="1:4" s="27" customFormat="1" ht="19.5">
      <c r="A11" s="32" t="s">
        <v>244</v>
      </c>
      <c r="B11" s="33" t="s">
        <v>21</v>
      </c>
      <c r="C11" s="34">
        <v>20235643.84</v>
      </c>
      <c r="D11" s="34"/>
    </row>
    <row r="12" spans="1:4" s="27" customFormat="1" ht="19.5">
      <c r="A12" s="32" t="s">
        <v>140</v>
      </c>
      <c r="B12" s="33" t="s">
        <v>189</v>
      </c>
      <c r="C12" s="34">
        <v>60000</v>
      </c>
      <c r="D12" s="34"/>
    </row>
    <row r="13" spans="1:4" s="27" customFormat="1" ht="19.5">
      <c r="A13" s="32" t="s">
        <v>141</v>
      </c>
      <c r="B13" s="33" t="s">
        <v>190</v>
      </c>
      <c r="C13" s="34">
        <v>72414.85</v>
      </c>
      <c r="D13" s="34"/>
    </row>
    <row r="14" spans="1:4" s="27" customFormat="1" ht="19.5">
      <c r="A14" s="32" t="s">
        <v>5</v>
      </c>
      <c r="B14" s="33" t="s">
        <v>69</v>
      </c>
      <c r="C14" s="35">
        <v>246436</v>
      </c>
      <c r="D14" s="34"/>
    </row>
    <row r="15" spans="1:4" s="27" customFormat="1" ht="19.5">
      <c r="A15" s="32" t="s">
        <v>133</v>
      </c>
      <c r="B15" s="33">
        <v>704</v>
      </c>
      <c r="C15" s="35">
        <v>0</v>
      </c>
      <c r="D15" s="34"/>
    </row>
    <row r="16" spans="1:4" s="27" customFormat="1" ht="19.5">
      <c r="A16" s="32" t="s">
        <v>6</v>
      </c>
      <c r="B16" s="33">
        <v>510000</v>
      </c>
      <c r="C16" s="35">
        <v>677724</v>
      </c>
      <c r="D16" s="34"/>
    </row>
    <row r="17" spans="1:4" s="27" customFormat="1" ht="19.5">
      <c r="A17" s="32" t="s">
        <v>110</v>
      </c>
      <c r="B17" s="33">
        <v>521000</v>
      </c>
      <c r="C17" s="34">
        <v>1574850</v>
      </c>
      <c r="D17" s="34"/>
    </row>
    <row r="18" spans="1:4" s="27" customFormat="1" ht="19.5">
      <c r="A18" s="32" t="s">
        <v>111</v>
      </c>
      <c r="B18" s="33">
        <v>522000</v>
      </c>
      <c r="C18" s="34">
        <v>5056218</v>
      </c>
      <c r="D18" s="34"/>
    </row>
    <row r="19" spans="1:4" s="27" customFormat="1" ht="19.5">
      <c r="A19" s="32" t="s">
        <v>7</v>
      </c>
      <c r="B19" s="33">
        <v>531000</v>
      </c>
      <c r="C19" s="34">
        <v>497701.25</v>
      </c>
      <c r="D19" s="34"/>
    </row>
    <row r="20" spans="1:4" s="27" customFormat="1" ht="19.5">
      <c r="A20" s="32" t="s">
        <v>8</v>
      </c>
      <c r="B20" s="33">
        <v>532000</v>
      </c>
      <c r="C20" s="34">
        <v>2335550.29</v>
      </c>
      <c r="D20" s="34"/>
    </row>
    <row r="21" spans="1:4" s="27" customFormat="1" ht="19.5">
      <c r="A21" s="32" t="s">
        <v>9</v>
      </c>
      <c r="B21" s="33">
        <v>533000</v>
      </c>
      <c r="C21" s="34">
        <v>795996</v>
      </c>
      <c r="D21" s="34"/>
    </row>
    <row r="22" spans="1:4" s="27" customFormat="1" ht="19.5">
      <c r="A22" s="32" t="s">
        <v>10</v>
      </c>
      <c r="B22" s="33">
        <v>534000</v>
      </c>
      <c r="C22" s="34">
        <v>192689.29</v>
      </c>
      <c r="D22" s="34"/>
    </row>
    <row r="23" spans="1:4" s="27" customFormat="1" ht="19.5">
      <c r="A23" s="32" t="s">
        <v>12</v>
      </c>
      <c r="B23" s="33">
        <v>541000</v>
      </c>
      <c r="C23" s="34">
        <v>116271</v>
      </c>
      <c r="D23" s="34"/>
    </row>
    <row r="24" spans="1:4" s="27" customFormat="1" ht="19.5">
      <c r="A24" s="32" t="s">
        <v>13</v>
      </c>
      <c r="B24" s="33">
        <v>542000</v>
      </c>
      <c r="C24" s="34">
        <v>0</v>
      </c>
      <c r="D24" s="34"/>
    </row>
    <row r="25" spans="1:4" s="27" customFormat="1" ht="19.5">
      <c r="A25" s="32" t="s">
        <v>11</v>
      </c>
      <c r="B25" s="33">
        <v>560000</v>
      </c>
      <c r="C25" s="34">
        <v>1912843.2</v>
      </c>
      <c r="D25" s="34"/>
    </row>
    <row r="26" spans="1:4" s="27" customFormat="1" ht="21">
      <c r="A26" s="32" t="s">
        <v>119</v>
      </c>
      <c r="B26" s="33">
        <v>821</v>
      </c>
      <c r="C26" s="194"/>
      <c r="D26" s="195">
        <v>31679883.35</v>
      </c>
    </row>
    <row r="27" spans="1:4" s="27" customFormat="1" ht="19.5">
      <c r="A27" s="32" t="s">
        <v>14</v>
      </c>
      <c r="B27" s="33">
        <v>700</v>
      </c>
      <c r="C27" s="34"/>
      <c r="D27" s="34">
        <v>12550851.32</v>
      </c>
    </row>
    <row r="28" spans="1:4" s="27" customFormat="1" ht="19.5">
      <c r="A28" s="32" t="s">
        <v>70</v>
      </c>
      <c r="B28" s="33"/>
      <c r="C28" s="34"/>
      <c r="D28" s="34">
        <v>20007218.05</v>
      </c>
    </row>
    <row r="29" spans="1:4" s="27" customFormat="1" ht="19.5">
      <c r="A29" s="32" t="s">
        <v>120</v>
      </c>
      <c r="B29" s="33">
        <v>900</v>
      </c>
      <c r="C29" s="34"/>
      <c r="D29" s="34">
        <v>2012770.63</v>
      </c>
    </row>
    <row r="30" spans="1:4" s="27" customFormat="1" ht="19.5">
      <c r="A30" s="32" t="s">
        <v>121</v>
      </c>
      <c r="B30" s="33"/>
      <c r="C30" s="34"/>
      <c r="D30" s="34">
        <v>1946149</v>
      </c>
    </row>
    <row r="31" spans="1:4" s="27" customFormat="1" ht="19.5">
      <c r="A31" s="32" t="s">
        <v>122</v>
      </c>
      <c r="B31" s="33">
        <v>600</v>
      </c>
      <c r="C31" s="34"/>
      <c r="D31" s="34">
        <v>11990610</v>
      </c>
    </row>
    <row r="32" spans="1:4" s="27" customFormat="1" ht="19.5">
      <c r="A32" s="32" t="s">
        <v>126</v>
      </c>
      <c r="B32" s="33"/>
      <c r="C32" s="34"/>
      <c r="D32" s="34">
        <v>5163200</v>
      </c>
    </row>
    <row r="33" spans="1:4" s="27" customFormat="1" ht="19.5">
      <c r="A33" s="32" t="s">
        <v>260</v>
      </c>
      <c r="B33" s="108"/>
      <c r="C33" s="34"/>
      <c r="D33" s="34">
        <v>410</v>
      </c>
    </row>
    <row r="34" spans="1:4" s="27" customFormat="1" ht="19.5">
      <c r="A34" s="109" t="s">
        <v>252</v>
      </c>
      <c r="B34" s="108"/>
      <c r="C34" s="34"/>
      <c r="D34" s="34">
        <v>5428</v>
      </c>
    </row>
    <row r="35" spans="1:4" s="27" customFormat="1" ht="20.25" thickBot="1">
      <c r="A35" s="36" t="s">
        <v>18</v>
      </c>
      <c r="B35" s="37"/>
      <c r="C35" s="38">
        <f>SUM(C5:C32)</f>
        <v>85356520.35000001</v>
      </c>
      <c r="D35" s="38">
        <f>SUM(D5:D34)</f>
        <v>85356520.35</v>
      </c>
    </row>
    <row r="36" spans="1:4" s="27" customFormat="1" ht="20.25" thickTop="1">
      <c r="A36" s="39"/>
      <c r="B36" s="39"/>
      <c r="C36" s="40"/>
      <c r="D36" s="40"/>
    </row>
    <row r="37" spans="1:4" s="27" customFormat="1" ht="19.5">
      <c r="A37" s="39"/>
      <c r="B37" s="39"/>
      <c r="C37" s="40"/>
      <c r="D37" s="40"/>
    </row>
    <row r="38" spans="1:4" s="27" customFormat="1" ht="19.5">
      <c r="A38" s="39"/>
      <c r="B38" s="39"/>
      <c r="C38" s="40"/>
      <c r="D38" s="40"/>
    </row>
    <row r="39" spans="1:4" s="27" customFormat="1" ht="15.75" customHeight="1">
      <c r="A39" s="39"/>
      <c r="B39" s="39"/>
      <c r="C39" s="40"/>
      <c r="D39" s="40"/>
    </row>
    <row r="40" spans="1:6" s="27" customFormat="1" ht="21">
      <c r="A40" s="221" t="s">
        <v>239</v>
      </c>
      <c r="B40" s="221"/>
      <c r="C40" s="221"/>
      <c r="D40" s="221"/>
      <c r="E40" s="48"/>
      <c r="F40" s="48"/>
    </row>
    <row r="41" spans="1:6" s="27" customFormat="1" ht="21">
      <c r="A41" s="221" t="s">
        <v>238</v>
      </c>
      <c r="B41" s="221"/>
      <c r="C41" s="221"/>
      <c r="D41" s="221"/>
      <c r="E41" s="48"/>
      <c r="F41" s="48"/>
    </row>
    <row r="42" spans="1:6" s="27" customFormat="1" ht="21">
      <c r="A42" s="222" t="s">
        <v>129</v>
      </c>
      <c r="B42" s="222"/>
      <c r="C42" s="222"/>
      <c r="D42" s="222"/>
      <c r="E42" s="48"/>
      <c r="F42" s="48"/>
    </row>
    <row r="43" spans="1:4" s="27" customFormat="1" ht="19.5">
      <c r="A43" s="41"/>
      <c r="B43" s="41"/>
      <c r="C43" s="41"/>
      <c r="D43" s="41"/>
    </row>
    <row r="44" spans="1:4" s="27" customFormat="1" ht="19.5">
      <c r="A44" s="41"/>
      <c r="B44" s="41"/>
      <c r="C44" s="41"/>
      <c r="D44" s="41"/>
    </row>
    <row r="45" spans="1:4" s="27" customFormat="1" ht="19.5">
      <c r="A45" s="41"/>
      <c r="B45" s="41"/>
      <c r="C45" s="41"/>
      <c r="D45" s="41"/>
    </row>
    <row r="46" spans="1:4" s="27" customFormat="1" ht="19.5">
      <c r="A46" s="41"/>
      <c r="B46" s="41"/>
      <c r="C46" s="41"/>
      <c r="D46" s="41"/>
    </row>
    <row r="47" spans="1:4" s="27" customFormat="1" ht="19.5">
      <c r="A47" s="41"/>
      <c r="B47" s="41"/>
      <c r="C47" s="41"/>
      <c r="D47" s="41"/>
    </row>
    <row r="48" spans="1:4" s="27" customFormat="1" ht="19.5">
      <c r="A48" s="41"/>
      <c r="B48" s="41"/>
      <c r="C48" s="41"/>
      <c r="D48" s="41"/>
    </row>
    <row r="49" spans="1:4" s="27" customFormat="1" ht="19.5">
      <c r="A49" s="41"/>
      <c r="B49" s="41"/>
      <c r="C49" s="41"/>
      <c r="D49" s="41"/>
    </row>
    <row r="50" spans="1:4" s="27" customFormat="1" ht="19.5">
      <c r="A50" s="41"/>
      <c r="B50" s="41"/>
      <c r="C50" s="41"/>
      <c r="D50" s="41"/>
    </row>
    <row r="51" spans="1:4" s="27" customFormat="1" ht="19.5">
      <c r="A51" s="41"/>
      <c r="B51" s="41"/>
      <c r="C51" s="41"/>
      <c r="D51" s="41"/>
    </row>
    <row r="52" spans="1:4" s="27" customFormat="1" ht="19.5">
      <c r="A52" s="41"/>
      <c r="B52" s="41"/>
      <c r="C52" s="41"/>
      <c r="D52" s="41"/>
    </row>
    <row r="53" spans="1:4" s="27" customFormat="1" ht="19.5">
      <c r="A53" s="41"/>
      <c r="B53" s="41"/>
      <c r="C53" s="41"/>
      <c r="D53" s="41"/>
    </row>
    <row r="54" spans="1:4" s="27" customFormat="1" ht="19.5">
      <c r="A54" s="41"/>
      <c r="B54" s="41"/>
      <c r="C54" s="41"/>
      <c r="D54" s="41"/>
    </row>
    <row r="55" spans="1:4" s="27" customFormat="1" ht="19.5">
      <c r="A55" s="41"/>
      <c r="B55" s="41"/>
      <c r="C55" s="41"/>
      <c r="D55" s="41"/>
    </row>
    <row r="56" spans="1:4" s="27" customFormat="1" ht="19.5">
      <c r="A56" s="41"/>
      <c r="B56" s="41"/>
      <c r="C56" s="41"/>
      <c r="D56" s="41"/>
    </row>
    <row r="57" spans="1:4" s="27" customFormat="1" ht="19.5">
      <c r="A57" s="41"/>
      <c r="B57" s="41"/>
      <c r="C57" s="41"/>
      <c r="D57" s="41"/>
    </row>
    <row r="58" spans="1:4" s="27" customFormat="1" ht="19.5">
      <c r="A58" s="41"/>
      <c r="B58" s="41"/>
      <c r="C58" s="41"/>
      <c r="D58" s="41"/>
    </row>
    <row r="59" spans="1:4" s="27" customFormat="1" ht="19.5">
      <c r="A59" s="41"/>
      <c r="B59" s="41"/>
      <c r="C59" s="41"/>
      <c r="D59" s="41"/>
    </row>
    <row r="60" spans="1:4" s="27" customFormat="1" ht="19.5">
      <c r="A60" s="41"/>
      <c r="B60" s="41"/>
      <c r="C60" s="41"/>
      <c r="D60" s="41"/>
    </row>
    <row r="61" spans="1:4" s="27" customFormat="1" ht="19.5">
      <c r="A61" s="41"/>
      <c r="B61" s="41"/>
      <c r="C61" s="41"/>
      <c r="D61" s="41"/>
    </row>
    <row r="62" spans="1:4" s="27" customFormat="1" ht="19.5">
      <c r="A62" s="41"/>
      <c r="B62" s="41"/>
      <c r="C62" s="41"/>
      <c r="D62" s="41"/>
    </row>
    <row r="63" spans="1:4" s="27" customFormat="1" ht="19.5">
      <c r="A63" s="41"/>
      <c r="B63" s="41"/>
      <c r="C63" s="41"/>
      <c r="D63" s="41"/>
    </row>
    <row r="64" spans="1:4" s="27" customFormat="1" ht="19.5">
      <c r="A64" s="41"/>
      <c r="B64" s="41"/>
      <c r="C64" s="41"/>
      <c r="D64" s="41"/>
    </row>
    <row r="65" spans="1:4" s="27" customFormat="1" ht="19.5">
      <c r="A65" s="41"/>
      <c r="B65" s="41"/>
      <c r="C65" s="41"/>
      <c r="D65" s="41"/>
    </row>
    <row r="66" spans="1:4" s="27" customFormat="1" ht="19.5">
      <c r="A66" s="41"/>
      <c r="B66" s="41"/>
      <c r="C66" s="41"/>
      <c r="D66" s="41"/>
    </row>
    <row r="67" spans="1:4" s="27" customFormat="1" ht="19.5">
      <c r="A67" s="41"/>
      <c r="B67" s="41"/>
      <c r="C67" s="41"/>
      <c r="D67" s="41"/>
    </row>
    <row r="68" spans="1:4" s="27" customFormat="1" ht="19.5">
      <c r="A68" s="41"/>
      <c r="B68" s="41"/>
      <c r="C68" s="41"/>
      <c r="D68" s="41"/>
    </row>
    <row r="69" spans="1:4" s="27" customFormat="1" ht="19.5">
      <c r="A69" s="41"/>
      <c r="B69" s="41"/>
      <c r="C69" s="41"/>
      <c r="D69" s="41"/>
    </row>
    <row r="70" spans="1:4" s="27" customFormat="1" ht="19.5">
      <c r="A70" s="41"/>
      <c r="B70" s="41"/>
      <c r="C70" s="41"/>
      <c r="D70" s="41"/>
    </row>
    <row r="71" spans="1:4" s="27" customFormat="1" ht="19.5">
      <c r="A71" s="41"/>
      <c r="B71" s="41"/>
      <c r="C71" s="41"/>
      <c r="D71" s="41"/>
    </row>
    <row r="72" spans="1:4" s="27" customFormat="1" ht="19.5">
      <c r="A72" s="41"/>
      <c r="B72" s="41"/>
      <c r="C72" s="41"/>
      <c r="D72" s="41"/>
    </row>
    <row r="73" spans="1:4" s="27" customFormat="1" ht="19.5">
      <c r="A73" s="41"/>
      <c r="B73" s="41"/>
      <c r="C73" s="41"/>
      <c r="D73" s="41"/>
    </row>
    <row r="74" spans="1:4" s="27" customFormat="1" ht="19.5">
      <c r="A74" s="41"/>
      <c r="B74" s="41"/>
      <c r="C74" s="41"/>
      <c r="D74" s="41"/>
    </row>
    <row r="75" spans="1:4" s="27" customFormat="1" ht="19.5">
      <c r="A75" s="41"/>
      <c r="B75" s="41"/>
      <c r="C75" s="41"/>
      <c r="D75" s="41"/>
    </row>
    <row r="76" spans="1:4" s="27" customFormat="1" ht="19.5">
      <c r="A76" s="41"/>
      <c r="B76" s="41"/>
      <c r="C76" s="41"/>
      <c r="D76" s="41"/>
    </row>
    <row r="77" spans="1:4" s="27" customFormat="1" ht="19.5">
      <c r="A77" s="41"/>
      <c r="B77" s="41"/>
      <c r="C77" s="41"/>
      <c r="D77" s="41"/>
    </row>
    <row r="78" spans="1:4" s="27" customFormat="1" ht="19.5">
      <c r="A78" s="41"/>
      <c r="B78" s="41"/>
      <c r="C78" s="41"/>
      <c r="D78" s="41"/>
    </row>
    <row r="79" spans="1:4" s="27" customFormat="1" ht="19.5">
      <c r="A79" s="41"/>
      <c r="B79" s="41"/>
      <c r="C79" s="41"/>
      <c r="D79" s="41"/>
    </row>
    <row r="80" spans="1:4" s="27" customFormat="1" ht="19.5">
      <c r="A80" s="41"/>
      <c r="B80" s="41"/>
      <c r="C80" s="41"/>
      <c r="D80" s="41"/>
    </row>
    <row r="81" spans="1:4" s="27" customFormat="1" ht="19.5">
      <c r="A81" s="41"/>
      <c r="B81" s="41"/>
      <c r="C81" s="41"/>
      <c r="D81" s="41"/>
    </row>
    <row r="82" spans="1:4" s="27" customFormat="1" ht="19.5">
      <c r="A82" s="41"/>
      <c r="B82" s="41"/>
      <c r="C82" s="41"/>
      <c r="D82" s="41"/>
    </row>
    <row r="83" spans="1:4" s="27" customFormat="1" ht="19.5">
      <c r="A83" s="41"/>
      <c r="B83" s="41"/>
      <c r="C83" s="41"/>
      <c r="D83" s="41"/>
    </row>
    <row r="84" spans="1:4" s="27" customFormat="1" ht="19.5">
      <c r="A84" s="41"/>
      <c r="B84" s="41"/>
      <c r="C84" s="41"/>
      <c r="D84" s="41"/>
    </row>
    <row r="85" spans="1:4" s="27" customFormat="1" ht="19.5">
      <c r="A85" s="41"/>
      <c r="B85" s="41"/>
      <c r="C85" s="41"/>
      <c r="D85" s="41"/>
    </row>
    <row r="86" spans="1:4" s="27" customFormat="1" ht="19.5">
      <c r="A86" s="41"/>
      <c r="B86" s="41"/>
      <c r="C86" s="41"/>
      <c r="D86" s="41"/>
    </row>
    <row r="87" spans="1:4" s="27" customFormat="1" ht="19.5">
      <c r="A87" s="41"/>
      <c r="B87" s="41"/>
      <c r="C87" s="41"/>
      <c r="D87" s="41"/>
    </row>
    <row r="88" spans="1:4" s="27" customFormat="1" ht="19.5">
      <c r="A88" s="41"/>
      <c r="B88" s="41"/>
      <c r="C88" s="41"/>
      <c r="D88" s="41"/>
    </row>
    <row r="89" spans="1:4" s="27" customFormat="1" ht="19.5">
      <c r="A89" s="41"/>
      <c r="B89" s="41"/>
      <c r="C89" s="41"/>
      <c r="D89" s="41"/>
    </row>
    <row r="90" spans="1:4" s="27" customFormat="1" ht="19.5">
      <c r="A90" s="41"/>
      <c r="B90" s="41"/>
      <c r="C90" s="41"/>
      <c r="D90" s="41"/>
    </row>
    <row r="91" spans="1:4" s="27" customFormat="1" ht="19.5">
      <c r="A91" s="41"/>
      <c r="B91" s="41"/>
      <c r="C91" s="41"/>
      <c r="D91" s="41"/>
    </row>
    <row r="92" spans="1:4" s="27" customFormat="1" ht="19.5">
      <c r="A92" s="41"/>
      <c r="B92" s="41"/>
      <c r="C92" s="41"/>
      <c r="D92" s="41"/>
    </row>
    <row r="93" spans="1:4" s="27" customFormat="1" ht="19.5">
      <c r="A93" s="41"/>
      <c r="B93" s="41"/>
      <c r="C93" s="41"/>
      <c r="D93" s="41"/>
    </row>
    <row r="94" spans="1:4" s="27" customFormat="1" ht="19.5">
      <c r="A94" s="41"/>
      <c r="B94" s="41"/>
      <c r="C94" s="41"/>
      <c r="D94" s="41"/>
    </row>
    <row r="95" spans="1:4" s="27" customFormat="1" ht="19.5">
      <c r="A95" s="41"/>
      <c r="B95" s="41"/>
      <c r="C95" s="41"/>
      <c r="D95" s="41"/>
    </row>
    <row r="96" spans="1:4" s="27" customFormat="1" ht="19.5">
      <c r="A96" s="41"/>
      <c r="B96" s="41"/>
      <c r="C96" s="41"/>
      <c r="D96" s="41"/>
    </row>
    <row r="97" spans="1:4" s="27" customFormat="1" ht="19.5">
      <c r="A97" s="41"/>
      <c r="B97" s="41"/>
      <c r="C97" s="41"/>
      <c r="D97" s="41"/>
    </row>
    <row r="98" spans="1:4" s="27" customFormat="1" ht="19.5">
      <c r="A98" s="41"/>
      <c r="B98" s="41"/>
      <c r="C98" s="41"/>
      <c r="D98" s="41"/>
    </row>
    <row r="99" spans="1:4" s="27" customFormat="1" ht="19.5">
      <c r="A99" s="41"/>
      <c r="B99" s="41"/>
      <c r="C99" s="41"/>
      <c r="D99" s="41"/>
    </row>
    <row r="100" spans="1:4" s="27" customFormat="1" ht="19.5">
      <c r="A100" s="41"/>
      <c r="B100" s="41"/>
      <c r="C100" s="41"/>
      <c r="D100" s="41"/>
    </row>
    <row r="101" spans="1:4" s="27" customFormat="1" ht="19.5">
      <c r="A101" s="41"/>
      <c r="B101" s="41"/>
      <c r="C101" s="41"/>
      <c r="D101" s="41"/>
    </row>
    <row r="102" spans="1:4" s="27" customFormat="1" ht="19.5">
      <c r="A102" s="41"/>
      <c r="B102" s="41"/>
      <c r="C102" s="41"/>
      <c r="D102" s="41"/>
    </row>
    <row r="103" spans="1:4" s="27" customFormat="1" ht="19.5">
      <c r="A103" s="41"/>
      <c r="B103" s="41"/>
      <c r="C103" s="41"/>
      <c r="D103" s="41"/>
    </row>
    <row r="104" spans="1:4" s="2" customFormat="1" ht="24">
      <c r="A104" s="3"/>
      <c r="B104" s="3"/>
      <c r="C104" s="3"/>
      <c r="D104" s="3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19" customFormat="1" ht="23.25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2" customFormat="1" ht="24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1"/>
      <c r="B238" s="1"/>
      <c r="C238" s="1"/>
      <c r="D238" s="1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</sheetData>
  <sheetProtection/>
  <mergeCells count="6">
    <mergeCell ref="A1:D1"/>
    <mergeCell ref="A2:D2"/>
    <mergeCell ref="A3:D3"/>
    <mergeCell ref="A40:D40"/>
    <mergeCell ref="A41:D41"/>
    <mergeCell ref="A42:D42"/>
  </mergeCells>
  <printOptions/>
  <pageMargins left="0.7480314960629921" right="0.34" top="0.4" bottom="0.51" header="0.15" footer="0.5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92"/>
  <sheetViews>
    <sheetView zoomScale="150" zoomScaleNormal="150" zoomScalePageLayoutView="0" workbookViewId="0" topLeftCell="A1">
      <selection activeCell="A41" sqref="A41:E41"/>
    </sheetView>
  </sheetViews>
  <sheetFormatPr defaultColWidth="9.140625" defaultRowHeight="21.75"/>
  <cols>
    <col min="1" max="1" width="49.421875" style="19" customWidth="1"/>
    <col min="2" max="2" width="9.28125" style="153" customWidth="1"/>
    <col min="3" max="4" width="15.28125" style="106" customWidth="1"/>
    <col min="5" max="5" width="15.7109375" style="19" customWidth="1"/>
    <col min="6" max="6" width="3.00390625" style="45" hidden="1" customWidth="1"/>
  </cols>
  <sheetData>
    <row r="1" spans="1:6" s="42" customFormat="1" ht="21">
      <c r="A1" s="222" t="s">
        <v>177</v>
      </c>
      <c r="B1" s="222"/>
      <c r="C1" s="222"/>
      <c r="D1" s="222"/>
      <c r="E1" s="222"/>
      <c r="F1" s="48"/>
    </row>
    <row r="2" spans="1:6" s="42" customFormat="1" ht="21">
      <c r="A2" s="228" t="s">
        <v>92</v>
      </c>
      <c r="B2" s="228"/>
      <c r="C2" s="228"/>
      <c r="D2" s="228"/>
      <c r="E2" s="228"/>
      <c r="F2" s="48"/>
    </row>
    <row r="3" spans="1:6" s="42" customFormat="1" ht="21">
      <c r="A3" s="229" t="s">
        <v>265</v>
      </c>
      <c r="B3" s="229"/>
      <c r="C3" s="229"/>
      <c r="D3" s="229"/>
      <c r="E3" s="229"/>
      <c r="F3" s="140"/>
    </row>
    <row r="4" spans="1:6" s="43" customFormat="1" ht="21">
      <c r="A4" s="226" t="s">
        <v>117</v>
      </c>
      <c r="B4" s="226" t="s">
        <v>1</v>
      </c>
      <c r="C4" s="224" t="s">
        <v>27</v>
      </c>
      <c r="D4" s="224" t="s">
        <v>114</v>
      </c>
      <c r="E4" s="224" t="s">
        <v>113</v>
      </c>
      <c r="F4" s="141"/>
    </row>
    <row r="5" spans="1:6" s="43" customFormat="1" ht="21">
      <c r="A5" s="227"/>
      <c r="B5" s="227"/>
      <c r="C5" s="225"/>
      <c r="D5" s="225"/>
      <c r="E5" s="225"/>
      <c r="F5" s="141"/>
    </row>
    <row r="6" spans="1:6" s="42" customFormat="1" ht="21">
      <c r="A6" s="142" t="s">
        <v>93</v>
      </c>
      <c r="B6" s="24"/>
      <c r="C6" s="143"/>
      <c r="D6" s="143"/>
      <c r="E6" s="143"/>
      <c r="F6" s="144"/>
    </row>
    <row r="7" spans="1:6" s="42" customFormat="1" ht="21">
      <c r="A7" s="127" t="s">
        <v>94</v>
      </c>
      <c r="B7" s="162">
        <v>411000</v>
      </c>
      <c r="C7" s="117"/>
      <c r="D7" s="117"/>
      <c r="E7" s="117"/>
      <c r="F7" s="144"/>
    </row>
    <row r="8" spans="1:6" s="42" customFormat="1" ht="21">
      <c r="A8" s="120" t="s">
        <v>95</v>
      </c>
      <c r="B8" s="24">
        <v>411001</v>
      </c>
      <c r="C8" s="117">
        <v>2000000</v>
      </c>
      <c r="D8" s="117">
        <v>1226218</v>
      </c>
      <c r="E8" s="117">
        <v>1469479</v>
      </c>
      <c r="F8" s="144"/>
    </row>
    <row r="9" spans="1:6" s="42" customFormat="1" ht="21">
      <c r="A9" s="120" t="s">
        <v>96</v>
      </c>
      <c r="B9" s="24">
        <v>411002</v>
      </c>
      <c r="C9" s="117">
        <v>280000</v>
      </c>
      <c r="D9" s="98">
        <v>27872.13</v>
      </c>
      <c r="E9" s="117">
        <v>54947.71</v>
      </c>
      <c r="F9" s="144"/>
    </row>
    <row r="10" spans="1:6" s="42" customFormat="1" ht="21">
      <c r="A10" s="120" t="s">
        <v>97</v>
      </c>
      <c r="B10" s="24">
        <v>411003</v>
      </c>
      <c r="C10" s="117">
        <v>900000</v>
      </c>
      <c r="D10" s="117">
        <v>106020</v>
      </c>
      <c r="E10" s="117">
        <v>157952</v>
      </c>
      <c r="F10" s="144"/>
    </row>
    <row r="11" spans="1:6" s="42" customFormat="1" ht="21">
      <c r="A11" s="120" t="s">
        <v>168</v>
      </c>
      <c r="B11" s="24">
        <v>411005</v>
      </c>
      <c r="C11" s="117">
        <v>100000</v>
      </c>
      <c r="D11" s="117">
        <v>0</v>
      </c>
      <c r="E11" s="117">
        <v>100000</v>
      </c>
      <c r="F11" s="144"/>
    </row>
    <row r="12" spans="1:6" s="43" customFormat="1" ht="21">
      <c r="A12" s="145" t="s">
        <v>18</v>
      </c>
      <c r="B12" s="50"/>
      <c r="C12" s="125">
        <f>SUM(C8:C11)</f>
        <v>3280000</v>
      </c>
      <c r="D12" s="125">
        <f>SUM(D8:D11)</f>
        <v>1360110.13</v>
      </c>
      <c r="E12" s="125">
        <f>SUM(E8:E11)</f>
        <v>1782378.71</v>
      </c>
      <c r="F12" s="141"/>
    </row>
    <row r="13" spans="1:6" s="43" customFormat="1" ht="21">
      <c r="A13" s="127" t="s">
        <v>115</v>
      </c>
      <c r="B13" s="50">
        <v>412000</v>
      </c>
      <c r="C13" s="118"/>
      <c r="D13" s="118"/>
      <c r="E13" s="118"/>
      <c r="F13" s="146"/>
    </row>
    <row r="14" spans="1:6" s="42" customFormat="1" ht="21">
      <c r="A14" s="120" t="s">
        <v>98</v>
      </c>
      <c r="B14" s="24">
        <v>412107</v>
      </c>
      <c r="C14" s="117">
        <v>550000</v>
      </c>
      <c r="D14" s="117">
        <v>48060</v>
      </c>
      <c r="E14" s="117">
        <v>346050</v>
      </c>
      <c r="F14" s="144"/>
    </row>
    <row r="15" spans="1:6" s="42" customFormat="1" ht="21">
      <c r="A15" s="120" t="s">
        <v>169</v>
      </c>
      <c r="B15" s="24">
        <v>412128</v>
      </c>
      <c r="C15" s="117">
        <v>5000</v>
      </c>
      <c r="D15" s="117">
        <v>340</v>
      </c>
      <c r="E15" s="117">
        <v>1250</v>
      </c>
      <c r="F15" s="144"/>
    </row>
    <row r="16" spans="1:6" s="42" customFormat="1" ht="21">
      <c r="A16" s="120" t="s">
        <v>170</v>
      </c>
      <c r="B16" s="24">
        <v>412199</v>
      </c>
      <c r="C16" s="117">
        <v>30000</v>
      </c>
      <c r="D16" s="117">
        <v>3414.4</v>
      </c>
      <c r="E16" s="117">
        <v>76009.4</v>
      </c>
      <c r="F16" s="144"/>
    </row>
    <row r="17" spans="1:6" s="42" customFormat="1" ht="21">
      <c r="A17" s="120" t="s">
        <v>171</v>
      </c>
      <c r="B17" s="24">
        <v>412210</v>
      </c>
      <c r="C17" s="117">
        <v>30000</v>
      </c>
      <c r="D17" s="117">
        <v>400</v>
      </c>
      <c r="E17" s="117">
        <v>14224</v>
      </c>
      <c r="F17" s="144"/>
    </row>
    <row r="18" spans="1:6" s="42" customFormat="1" ht="21">
      <c r="A18" s="120" t="s">
        <v>178</v>
      </c>
      <c r="B18" s="24">
        <v>412302</v>
      </c>
      <c r="C18" s="117">
        <v>5000</v>
      </c>
      <c r="D18" s="117">
        <v>0</v>
      </c>
      <c r="E18" s="117">
        <v>0</v>
      </c>
      <c r="F18" s="144"/>
    </row>
    <row r="19" spans="1:6" s="42" customFormat="1" ht="21">
      <c r="A19" s="120" t="s">
        <v>172</v>
      </c>
      <c r="B19" s="24">
        <v>412303</v>
      </c>
      <c r="C19" s="117">
        <v>20000</v>
      </c>
      <c r="D19" s="117">
        <v>5400</v>
      </c>
      <c r="E19" s="117">
        <v>41300</v>
      </c>
      <c r="F19" s="144"/>
    </row>
    <row r="20" spans="1:6" s="42" customFormat="1" ht="21">
      <c r="A20" s="120" t="s">
        <v>173</v>
      </c>
      <c r="B20" s="24">
        <v>412304</v>
      </c>
      <c r="C20" s="117">
        <v>7000</v>
      </c>
      <c r="D20" s="117">
        <v>940</v>
      </c>
      <c r="E20" s="117">
        <v>5640</v>
      </c>
      <c r="F20" s="144"/>
    </row>
    <row r="21" spans="1:6" s="42" customFormat="1" ht="21">
      <c r="A21" s="120" t="s">
        <v>174</v>
      </c>
      <c r="B21" s="24">
        <v>412306</v>
      </c>
      <c r="C21" s="117">
        <v>5000</v>
      </c>
      <c r="D21" s="117">
        <v>0</v>
      </c>
      <c r="E21" s="117">
        <v>2000</v>
      </c>
      <c r="F21" s="144"/>
    </row>
    <row r="22" spans="1:6" s="42" customFormat="1" ht="21">
      <c r="A22" s="120" t="s">
        <v>175</v>
      </c>
      <c r="B22" s="24">
        <v>412307</v>
      </c>
      <c r="C22" s="117">
        <v>10000</v>
      </c>
      <c r="D22" s="117">
        <v>838</v>
      </c>
      <c r="E22" s="117">
        <v>1235</v>
      </c>
      <c r="F22" s="144"/>
    </row>
    <row r="23" spans="1:6" s="43" customFormat="1" ht="21">
      <c r="A23" s="145" t="s">
        <v>18</v>
      </c>
      <c r="B23" s="50"/>
      <c r="C23" s="125">
        <f>SUM(C14:C22)</f>
        <v>662000</v>
      </c>
      <c r="D23" s="125">
        <f>SUM(D14:D22)</f>
        <v>59392.4</v>
      </c>
      <c r="E23" s="125">
        <f>SUM(E14:E22)</f>
        <v>487708.4</v>
      </c>
      <c r="F23" s="141"/>
    </row>
    <row r="24" spans="1:6" s="43" customFormat="1" ht="21">
      <c r="A24" s="127" t="s">
        <v>99</v>
      </c>
      <c r="B24" s="50">
        <v>413000</v>
      </c>
      <c r="C24" s="118"/>
      <c r="D24" s="118"/>
      <c r="E24" s="118"/>
      <c r="F24" s="146"/>
    </row>
    <row r="25" spans="1:6" s="42" customFormat="1" ht="21">
      <c r="A25" s="120" t="s">
        <v>100</v>
      </c>
      <c r="B25" s="24">
        <v>413003</v>
      </c>
      <c r="C25" s="117">
        <v>550000</v>
      </c>
      <c r="D25" s="117">
        <v>0</v>
      </c>
      <c r="E25" s="117">
        <v>341295.67</v>
      </c>
      <c r="F25" s="144"/>
    </row>
    <row r="26" spans="1:6" s="42" customFormat="1" ht="21">
      <c r="A26" s="120" t="s">
        <v>176</v>
      </c>
      <c r="B26" s="24">
        <v>413999</v>
      </c>
      <c r="C26" s="117">
        <v>0</v>
      </c>
      <c r="D26" s="117">
        <v>0</v>
      </c>
      <c r="E26" s="117">
        <v>0</v>
      </c>
      <c r="F26" s="144"/>
    </row>
    <row r="27" spans="1:6" s="42" customFormat="1" ht="21">
      <c r="A27" s="145" t="s">
        <v>18</v>
      </c>
      <c r="B27" s="50"/>
      <c r="C27" s="125">
        <f>SUM(C25:C26)</f>
        <v>550000</v>
      </c>
      <c r="D27" s="125">
        <f>SUM(D25:D26)</f>
        <v>0</v>
      </c>
      <c r="E27" s="125">
        <f>SUM(E25:E26)</f>
        <v>341295.67</v>
      </c>
      <c r="F27" s="147"/>
    </row>
    <row r="28" spans="1:6" s="43" customFormat="1" ht="21">
      <c r="A28" s="127" t="s">
        <v>101</v>
      </c>
      <c r="B28" s="50">
        <v>415000</v>
      </c>
      <c r="C28" s="118"/>
      <c r="D28" s="118"/>
      <c r="E28" s="118"/>
      <c r="F28" s="146"/>
    </row>
    <row r="29" spans="1:6" s="42" customFormat="1" ht="21">
      <c r="A29" s="120" t="s">
        <v>102</v>
      </c>
      <c r="B29" s="24">
        <v>415004</v>
      </c>
      <c r="C29" s="117">
        <v>50000</v>
      </c>
      <c r="D29" s="117">
        <v>13200</v>
      </c>
      <c r="E29" s="117">
        <v>49300</v>
      </c>
      <c r="F29" s="144"/>
    </row>
    <row r="30" spans="1:6" s="42" customFormat="1" ht="21">
      <c r="A30" s="120" t="s">
        <v>112</v>
      </c>
      <c r="B30" s="24">
        <v>415999</v>
      </c>
      <c r="C30" s="117">
        <v>20000</v>
      </c>
      <c r="D30" s="117">
        <v>0</v>
      </c>
      <c r="E30" s="117">
        <v>0</v>
      </c>
      <c r="F30" s="144"/>
    </row>
    <row r="31" spans="1:6" s="42" customFormat="1" ht="21">
      <c r="A31" s="145" t="s">
        <v>18</v>
      </c>
      <c r="B31" s="50"/>
      <c r="C31" s="155">
        <f>SUM(C29:C30)</f>
        <v>70000</v>
      </c>
      <c r="D31" s="155">
        <f>SUM(D29:D30)</f>
        <v>13200</v>
      </c>
      <c r="E31" s="155">
        <f>SUM(E29:E30)</f>
        <v>49300</v>
      </c>
      <c r="F31" s="147"/>
    </row>
    <row r="32" spans="1:6" s="161" customFormat="1" ht="21">
      <c r="A32" s="232" t="s">
        <v>46</v>
      </c>
      <c r="B32" s="233"/>
      <c r="C32" s="157">
        <f>C12+C23+C27+C31</f>
        <v>4562000</v>
      </c>
      <c r="D32" s="157">
        <f>D12+D23+D27+D31</f>
        <v>1432702.5299999998</v>
      </c>
      <c r="E32" s="157">
        <f>E12+E23+E27+E31</f>
        <v>2660682.78</v>
      </c>
      <c r="F32" s="160"/>
    </row>
    <row r="33" spans="1:6" s="154" customFormat="1" ht="21">
      <c r="A33" s="151"/>
      <c r="B33" s="152"/>
      <c r="C33" s="59"/>
      <c r="D33" s="59"/>
      <c r="E33" s="59"/>
      <c r="F33" s="149"/>
    </row>
    <row r="34" spans="1:6" s="154" customFormat="1" ht="21">
      <c r="A34" s="151"/>
      <c r="B34" s="152"/>
      <c r="C34" s="59"/>
      <c r="D34" s="59"/>
      <c r="E34" s="59"/>
      <c r="F34" s="149"/>
    </row>
    <row r="35" spans="1:6" s="154" customFormat="1" ht="21">
      <c r="A35" s="151"/>
      <c r="B35" s="152"/>
      <c r="C35" s="59"/>
      <c r="D35" s="59"/>
      <c r="E35" s="59"/>
      <c r="F35" s="149"/>
    </row>
    <row r="36" spans="1:6" s="154" customFormat="1" ht="21">
      <c r="A36" s="230" t="s">
        <v>237</v>
      </c>
      <c r="B36" s="230"/>
      <c r="C36" s="230"/>
      <c r="D36" s="230"/>
      <c r="E36" s="230"/>
      <c r="F36" s="230"/>
    </row>
    <row r="37" spans="1:6" s="154" customFormat="1" ht="21">
      <c r="A37" s="222" t="s">
        <v>236</v>
      </c>
      <c r="B37" s="222"/>
      <c r="C37" s="222"/>
      <c r="D37" s="222"/>
      <c r="E37" s="222"/>
      <c r="F37" s="222"/>
    </row>
    <row r="38" spans="1:6" s="154" customFormat="1" ht="21">
      <c r="A38" s="222" t="s">
        <v>129</v>
      </c>
      <c r="B38" s="222"/>
      <c r="C38" s="222"/>
      <c r="D38" s="222"/>
      <c r="E38" s="222"/>
      <c r="F38" s="222"/>
    </row>
    <row r="39" spans="1:6" s="154" customFormat="1" ht="21">
      <c r="A39" s="234"/>
      <c r="B39" s="234"/>
      <c r="C39" s="234"/>
      <c r="D39" s="234"/>
      <c r="E39" s="234"/>
      <c r="F39" s="234"/>
    </row>
    <row r="40" spans="1:6" s="154" customFormat="1" ht="21">
      <c r="A40" s="222"/>
      <c r="B40" s="222"/>
      <c r="C40" s="222"/>
      <c r="D40" s="222"/>
      <c r="E40" s="222"/>
      <c r="F40" s="149"/>
    </row>
    <row r="41" spans="1:6" s="154" customFormat="1" ht="21">
      <c r="A41" s="228" t="s">
        <v>92</v>
      </c>
      <c r="B41" s="228"/>
      <c r="C41" s="228"/>
      <c r="D41" s="228"/>
      <c r="E41" s="228"/>
      <c r="F41" s="149"/>
    </row>
    <row r="42" spans="1:6" s="154" customFormat="1" ht="21">
      <c r="A42" s="229" t="s">
        <v>267</v>
      </c>
      <c r="B42" s="229"/>
      <c r="C42" s="229"/>
      <c r="D42" s="229"/>
      <c r="E42" s="229"/>
      <c r="F42" s="149"/>
    </row>
    <row r="43" spans="1:6" s="154" customFormat="1" ht="21">
      <c r="A43" s="226" t="s">
        <v>117</v>
      </c>
      <c r="B43" s="226" t="s">
        <v>1</v>
      </c>
      <c r="C43" s="224" t="s">
        <v>27</v>
      </c>
      <c r="D43" s="224" t="s">
        <v>114</v>
      </c>
      <c r="E43" s="224" t="s">
        <v>113</v>
      </c>
      <c r="F43" s="149"/>
    </row>
    <row r="44" spans="1:6" s="154" customFormat="1" ht="21">
      <c r="A44" s="227"/>
      <c r="B44" s="227"/>
      <c r="C44" s="225"/>
      <c r="D44" s="225"/>
      <c r="E44" s="225"/>
      <c r="F44" s="149"/>
    </row>
    <row r="45" spans="1:6" s="159" customFormat="1" ht="21">
      <c r="A45" s="231" t="s">
        <v>31</v>
      </c>
      <c r="B45" s="231"/>
      <c r="C45" s="157">
        <f>C32</f>
        <v>4562000</v>
      </c>
      <c r="D45" s="157">
        <f>D32</f>
        <v>1432702.5299999998</v>
      </c>
      <c r="E45" s="157">
        <f>E32</f>
        <v>2660682.78</v>
      </c>
      <c r="F45" s="158"/>
    </row>
    <row r="46" spans="1:6" s="43" customFormat="1" ht="21">
      <c r="A46" s="127" t="s">
        <v>103</v>
      </c>
      <c r="B46" s="50"/>
      <c r="C46" s="118"/>
      <c r="D46" s="118"/>
      <c r="E46" s="118"/>
      <c r="F46" s="146"/>
    </row>
    <row r="47" spans="1:6" s="43" customFormat="1" ht="21">
      <c r="A47" s="127" t="s">
        <v>104</v>
      </c>
      <c r="B47" s="50">
        <v>421000</v>
      </c>
      <c r="C47" s="118"/>
      <c r="D47" s="118"/>
      <c r="E47" s="118"/>
      <c r="F47" s="146"/>
    </row>
    <row r="48" spans="1:6" s="42" customFormat="1" ht="21">
      <c r="A48" s="120" t="s">
        <v>180</v>
      </c>
      <c r="B48" s="24">
        <v>421002</v>
      </c>
      <c r="C48" s="117">
        <v>5900000</v>
      </c>
      <c r="D48" s="117">
        <v>0</v>
      </c>
      <c r="E48" s="117">
        <v>1495760</v>
      </c>
      <c r="F48" s="144"/>
    </row>
    <row r="49" spans="1:6" s="42" customFormat="1" ht="21">
      <c r="A49" s="120" t="s">
        <v>179</v>
      </c>
      <c r="B49" s="24">
        <v>421004</v>
      </c>
      <c r="C49" s="117">
        <v>4000000</v>
      </c>
      <c r="D49" s="117">
        <v>492055.92</v>
      </c>
      <c r="E49" s="117">
        <v>1798045.06</v>
      </c>
      <c r="F49" s="144"/>
    </row>
    <row r="50" spans="1:6" s="42" customFormat="1" ht="21">
      <c r="A50" s="120" t="s">
        <v>181</v>
      </c>
      <c r="B50" s="24">
        <v>421005</v>
      </c>
      <c r="C50" s="117">
        <v>830000</v>
      </c>
      <c r="D50" s="117">
        <v>50532.03</v>
      </c>
      <c r="E50" s="117">
        <v>304563.81</v>
      </c>
      <c r="F50" s="144"/>
    </row>
    <row r="51" spans="1:6" s="42" customFormat="1" ht="21">
      <c r="A51" s="120" t="s">
        <v>182</v>
      </c>
      <c r="B51" s="24">
        <v>421006</v>
      </c>
      <c r="C51" s="117">
        <v>1500000</v>
      </c>
      <c r="D51" s="117">
        <v>289707.27</v>
      </c>
      <c r="E51" s="117">
        <v>899217.1</v>
      </c>
      <c r="F51" s="144"/>
    </row>
    <row r="52" spans="1:6" s="42" customFormat="1" ht="21">
      <c r="A52" s="120" t="s">
        <v>183</v>
      </c>
      <c r="B52" s="24">
        <v>421007</v>
      </c>
      <c r="C52" s="117">
        <v>3200000</v>
      </c>
      <c r="D52" s="117">
        <v>329131.57</v>
      </c>
      <c r="E52" s="117">
        <v>1166755.31</v>
      </c>
      <c r="F52" s="144"/>
    </row>
    <row r="53" spans="1:6" s="42" customFormat="1" ht="21">
      <c r="A53" s="120" t="s">
        <v>184</v>
      </c>
      <c r="B53" s="24">
        <v>421012</v>
      </c>
      <c r="C53" s="117">
        <v>60000</v>
      </c>
      <c r="D53" s="117">
        <v>0</v>
      </c>
      <c r="E53" s="117">
        <v>20844.58</v>
      </c>
      <c r="F53" s="144"/>
    </row>
    <row r="54" spans="1:6" s="42" customFormat="1" ht="21">
      <c r="A54" s="120" t="s">
        <v>185</v>
      </c>
      <c r="B54" s="24">
        <v>421013</v>
      </c>
      <c r="C54" s="117">
        <v>127000</v>
      </c>
      <c r="D54" s="117">
        <v>39678.01</v>
      </c>
      <c r="E54" s="117">
        <v>86111.71</v>
      </c>
      <c r="F54" s="144"/>
    </row>
    <row r="55" spans="1:6" s="42" customFormat="1" ht="21">
      <c r="A55" s="120" t="s">
        <v>186</v>
      </c>
      <c r="B55" s="24">
        <v>421015</v>
      </c>
      <c r="C55" s="117">
        <v>23000000</v>
      </c>
      <c r="D55" s="117">
        <v>2868544</v>
      </c>
      <c r="E55" s="117">
        <v>12890333</v>
      </c>
      <c r="F55" s="144"/>
    </row>
    <row r="56" spans="1:6" s="42" customFormat="1" ht="21">
      <c r="A56" s="148" t="s">
        <v>187</v>
      </c>
      <c r="B56" s="24">
        <v>421014</v>
      </c>
      <c r="C56" s="117">
        <v>7620</v>
      </c>
      <c r="D56" s="117">
        <v>0</v>
      </c>
      <c r="E56" s="117">
        <v>2504</v>
      </c>
      <c r="F56" s="144"/>
    </row>
    <row r="57" spans="1:6" s="42" customFormat="1" ht="21">
      <c r="A57" s="148" t="s">
        <v>188</v>
      </c>
      <c r="B57" s="24">
        <v>421017</v>
      </c>
      <c r="C57" s="117">
        <v>4590</v>
      </c>
      <c r="D57" s="117">
        <v>0</v>
      </c>
      <c r="E57" s="117">
        <v>510</v>
      </c>
      <c r="F57" s="144"/>
    </row>
    <row r="58" spans="1:6" s="42" customFormat="1" ht="21">
      <c r="A58" s="145" t="s">
        <v>18</v>
      </c>
      <c r="B58" s="50"/>
      <c r="C58" s="125">
        <f>SUM(C48:C57)</f>
        <v>38629210</v>
      </c>
      <c r="D58" s="125">
        <f>SUM(D48:D57)</f>
        <v>4069648.8</v>
      </c>
      <c r="E58" s="125">
        <f>SUM(E48:E57)</f>
        <v>18664644.57</v>
      </c>
      <c r="F58" s="147"/>
    </row>
    <row r="59" spans="1:6" s="42" customFormat="1" ht="21">
      <c r="A59" s="120" t="s">
        <v>105</v>
      </c>
      <c r="B59" s="24"/>
      <c r="C59" s="117"/>
      <c r="D59" s="117"/>
      <c r="E59" s="117"/>
      <c r="F59" s="144"/>
    </row>
    <row r="60" spans="1:6" s="42" customFormat="1" ht="21">
      <c r="A60" s="120" t="s">
        <v>106</v>
      </c>
      <c r="B60" s="162">
        <v>430000</v>
      </c>
      <c r="C60" s="117"/>
      <c r="D60" s="117"/>
      <c r="E60" s="117"/>
      <c r="F60" s="144"/>
    </row>
    <row r="61" spans="1:6" s="42" customFormat="1" ht="21">
      <c r="A61" s="120" t="s">
        <v>107</v>
      </c>
      <c r="B61" s="24">
        <v>431002</v>
      </c>
      <c r="C61" s="117">
        <v>10870000</v>
      </c>
      <c r="D61" s="117"/>
      <c r="E61" s="117">
        <v>10354556</v>
      </c>
      <c r="F61" s="144"/>
    </row>
    <row r="62" spans="1:6" s="42" customFormat="1" ht="21">
      <c r="A62" s="145" t="s">
        <v>18</v>
      </c>
      <c r="B62" s="50"/>
      <c r="C62" s="125">
        <f>SUM(C61)</f>
        <v>10870000</v>
      </c>
      <c r="D62" s="125">
        <f>SUM(D61)</f>
        <v>0</v>
      </c>
      <c r="E62" s="125">
        <f>SUM(E61)</f>
        <v>10354556</v>
      </c>
      <c r="F62" s="147"/>
    </row>
    <row r="63" spans="1:6" s="43" customFormat="1" ht="21.75" thickBot="1">
      <c r="A63" s="156" t="s">
        <v>108</v>
      </c>
      <c r="B63" s="131"/>
      <c r="C63" s="122">
        <f>C45+C58+C62</f>
        <v>54061210</v>
      </c>
      <c r="D63" s="122">
        <f>D12+D23+D27+D31+D58+D62</f>
        <v>5502351.33</v>
      </c>
      <c r="E63" s="122">
        <f>E45+E58+E62</f>
        <v>31679883.35</v>
      </c>
      <c r="F63" s="150"/>
    </row>
    <row r="64" spans="1:6" s="43" customFormat="1" ht="21.75" thickTop="1">
      <c r="A64" s="151"/>
      <c r="B64" s="152"/>
      <c r="C64" s="59"/>
      <c r="D64" s="59"/>
      <c r="E64" s="59"/>
      <c r="F64" s="59"/>
    </row>
    <row r="65" spans="1:6" s="43" customFormat="1" ht="21">
      <c r="A65" s="151"/>
      <c r="B65" s="152"/>
      <c r="C65" s="59"/>
      <c r="D65" s="59"/>
      <c r="E65" s="59"/>
      <c r="F65" s="59"/>
    </row>
    <row r="66" spans="1:6" s="43" customFormat="1" ht="21">
      <c r="A66" s="151"/>
      <c r="B66" s="152"/>
      <c r="C66" s="59"/>
      <c r="D66" s="59"/>
      <c r="E66" s="59"/>
      <c r="F66" s="59"/>
    </row>
    <row r="67" spans="1:6" s="43" customFormat="1" ht="21">
      <c r="A67" s="230" t="s">
        <v>237</v>
      </c>
      <c r="B67" s="230"/>
      <c r="C67" s="230"/>
      <c r="D67" s="230"/>
      <c r="E67" s="230"/>
      <c r="F67" s="230"/>
    </row>
    <row r="68" spans="1:6" s="42" customFormat="1" ht="21">
      <c r="A68" s="222" t="s">
        <v>236</v>
      </c>
      <c r="B68" s="222"/>
      <c r="C68" s="222"/>
      <c r="D68" s="222"/>
      <c r="E68" s="222"/>
      <c r="F68" s="222"/>
    </row>
    <row r="69" spans="1:6" s="42" customFormat="1" ht="21">
      <c r="A69" s="222" t="s">
        <v>129</v>
      </c>
      <c r="B69" s="222"/>
      <c r="C69" s="222"/>
      <c r="D69" s="222"/>
      <c r="E69" s="222"/>
      <c r="F69" s="222"/>
    </row>
    <row r="70" spans="1:6" s="25" customFormat="1" ht="21">
      <c r="A70" s="222"/>
      <c r="B70" s="222"/>
      <c r="C70" s="222"/>
      <c r="D70" s="222"/>
      <c r="E70" s="222"/>
      <c r="F70" s="222"/>
    </row>
    <row r="71" spans="1:6" s="25" customFormat="1" ht="21">
      <c r="A71" s="1"/>
      <c r="B71" s="24"/>
      <c r="C71" s="22"/>
      <c r="D71" s="22"/>
      <c r="E71" s="1"/>
      <c r="F71" s="22"/>
    </row>
    <row r="72" spans="1:6" s="25" customFormat="1" ht="21">
      <c r="A72" s="1"/>
      <c r="B72" s="24"/>
      <c r="C72" s="22"/>
      <c r="D72" s="22"/>
      <c r="E72" s="1"/>
      <c r="F72" s="22"/>
    </row>
    <row r="73" spans="1:6" s="25" customFormat="1" ht="21">
      <c r="A73" s="1"/>
      <c r="B73" s="24"/>
      <c r="C73" s="22"/>
      <c r="D73" s="22"/>
      <c r="E73" s="1"/>
      <c r="F73" s="22"/>
    </row>
    <row r="74" spans="2:6" s="1" customFormat="1" ht="21">
      <c r="B74" s="24"/>
      <c r="C74" s="22"/>
      <c r="D74" s="22"/>
      <c r="F74" s="22"/>
    </row>
    <row r="75" spans="2:6" s="1" customFormat="1" ht="21">
      <c r="B75" s="24"/>
      <c r="C75" s="22"/>
      <c r="D75" s="22"/>
      <c r="F75" s="22"/>
    </row>
    <row r="76" spans="2:6" s="1" customFormat="1" ht="21">
      <c r="B76" s="24"/>
      <c r="C76" s="22"/>
      <c r="D76" s="22"/>
      <c r="F76" s="22"/>
    </row>
    <row r="77" spans="2:6" s="1" customFormat="1" ht="21">
      <c r="B77" s="24"/>
      <c r="C77" s="22"/>
      <c r="D77" s="22"/>
      <c r="F77" s="22"/>
    </row>
    <row r="78" spans="2:6" s="1" customFormat="1" ht="21">
      <c r="B78" s="24"/>
      <c r="C78" s="22"/>
      <c r="D78" s="22"/>
      <c r="F78" s="22"/>
    </row>
    <row r="79" spans="1:6" s="3" customFormat="1" ht="23.25">
      <c r="A79" s="1"/>
      <c r="B79" s="24"/>
      <c r="C79" s="22"/>
      <c r="D79" s="22"/>
      <c r="E79" s="1"/>
      <c r="F79" s="44"/>
    </row>
    <row r="80" spans="1:6" s="3" customFormat="1" ht="23.25">
      <c r="A80" s="1"/>
      <c r="B80" s="24"/>
      <c r="C80" s="22"/>
      <c r="D80" s="22"/>
      <c r="E80" s="1"/>
      <c r="F80" s="44"/>
    </row>
    <row r="81" spans="1:6" s="3" customFormat="1" ht="23.25">
      <c r="A81" s="1"/>
      <c r="B81" s="24"/>
      <c r="C81" s="22"/>
      <c r="D81" s="22"/>
      <c r="E81" s="1"/>
      <c r="F81" s="44"/>
    </row>
    <row r="82" spans="1:6" s="3" customFormat="1" ht="23.25">
      <c r="A82" s="1"/>
      <c r="B82" s="24"/>
      <c r="C82" s="22"/>
      <c r="D82" s="22"/>
      <c r="E82" s="1"/>
      <c r="F82" s="44"/>
    </row>
    <row r="83" spans="1:6" s="3" customFormat="1" ht="23.25">
      <c r="A83" s="1"/>
      <c r="B83" s="24"/>
      <c r="C83" s="22"/>
      <c r="D83" s="22"/>
      <c r="E83" s="1"/>
      <c r="F83" s="44"/>
    </row>
    <row r="84" spans="1:6" s="3" customFormat="1" ht="23.25">
      <c r="A84" s="1"/>
      <c r="B84" s="24"/>
      <c r="C84" s="22"/>
      <c r="D84" s="22"/>
      <c r="E84" s="1"/>
      <c r="F84" s="44"/>
    </row>
    <row r="85" spans="1:6" s="3" customFormat="1" ht="23.25">
      <c r="A85" s="1"/>
      <c r="B85" s="24"/>
      <c r="C85" s="22"/>
      <c r="D85" s="22"/>
      <c r="E85" s="1"/>
      <c r="F85" s="44"/>
    </row>
    <row r="86" spans="1:6" s="3" customFormat="1" ht="23.25">
      <c r="A86" s="1"/>
      <c r="B86" s="24"/>
      <c r="C86" s="22"/>
      <c r="D86" s="22"/>
      <c r="E86" s="1"/>
      <c r="F86" s="44"/>
    </row>
    <row r="87" spans="1:6" s="3" customFormat="1" ht="23.25">
      <c r="A87" s="1"/>
      <c r="B87" s="24"/>
      <c r="C87" s="22"/>
      <c r="D87" s="22"/>
      <c r="E87" s="1"/>
      <c r="F87" s="44"/>
    </row>
    <row r="88" spans="1:6" s="3" customFormat="1" ht="23.25">
      <c r="A88" s="1"/>
      <c r="B88" s="24"/>
      <c r="C88" s="22"/>
      <c r="D88" s="22"/>
      <c r="E88" s="1"/>
      <c r="F88" s="44"/>
    </row>
    <row r="89" spans="1:6" s="3" customFormat="1" ht="23.25">
      <c r="A89" s="1"/>
      <c r="B89" s="24"/>
      <c r="C89" s="22"/>
      <c r="D89" s="22"/>
      <c r="E89" s="1"/>
      <c r="F89" s="44"/>
    </row>
    <row r="90" spans="1:6" s="3" customFormat="1" ht="23.25">
      <c r="A90" s="1"/>
      <c r="B90" s="24"/>
      <c r="C90" s="22"/>
      <c r="D90" s="22"/>
      <c r="E90" s="1"/>
      <c r="F90" s="44"/>
    </row>
    <row r="91" spans="1:6" s="3" customFormat="1" ht="23.25">
      <c r="A91" s="1"/>
      <c r="B91" s="24"/>
      <c r="C91" s="22"/>
      <c r="D91" s="22"/>
      <c r="E91" s="1"/>
      <c r="F91" s="44"/>
    </row>
    <row r="92" spans="1:6" s="3" customFormat="1" ht="23.25">
      <c r="A92" s="1"/>
      <c r="B92" s="24"/>
      <c r="C92" s="22"/>
      <c r="D92" s="22"/>
      <c r="E92" s="1"/>
      <c r="F92" s="44"/>
    </row>
  </sheetData>
  <sheetProtection/>
  <mergeCells count="26">
    <mergeCell ref="A45:B45"/>
    <mergeCell ref="A32:B32"/>
    <mergeCell ref="A36:F36"/>
    <mergeCell ref="A37:F37"/>
    <mergeCell ref="A38:F38"/>
    <mergeCell ref="A39:F39"/>
    <mergeCell ref="A67:F67"/>
    <mergeCell ref="D4:D5"/>
    <mergeCell ref="A40:E40"/>
    <mergeCell ref="A41:E41"/>
    <mergeCell ref="A42:E42"/>
    <mergeCell ref="A43:A44"/>
    <mergeCell ref="B43:B44"/>
    <mergeCell ref="C43:C44"/>
    <mergeCell ref="D43:D44"/>
    <mergeCell ref="E43:E44"/>
    <mergeCell ref="E4:E5"/>
    <mergeCell ref="A4:A5"/>
    <mergeCell ref="A69:F69"/>
    <mergeCell ref="A68:F68"/>
    <mergeCell ref="A70:F70"/>
    <mergeCell ref="A1:E1"/>
    <mergeCell ref="A2:E2"/>
    <mergeCell ref="A3:E3"/>
    <mergeCell ref="B4:B5"/>
    <mergeCell ref="C4:C5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66"/>
  <sheetViews>
    <sheetView zoomScale="150" zoomScaleNormal="150" zoomScalePageLayoutView="0" workbookViewId="0" topLeftCell="A25">
      <selection activeCell="A34" sqref="A34"/>
    </sheetView>
  </sheetViews>
  <sheetFormatPr defaultColWidth="9.140625" defaultRowHeight="21.75"/>
  <cols>
    <col min="1" max="1" width="40.140625" style="2" customWidth="1"/>
    <col min="2" max="2" width="13.8515625" style="107" customWidth="1"/>
    <col min="3" max="3" width="14.00390625" style="107" customWidth="1"/>
    <col min="4" max="4" width="13.57421875" style="107" customWidth="1"/>
  </cols>
  <sheetData>
    <row r="1" spans="1:4" s="46" customFormat="1" ht="21">
      <c r="A1" s="236" t="s">
        <v>80</v>
      </c>
      <c r="B1" s="236"/>
      <c r="C1" s="236"/>
      <c r="D1" s="236"/>
    </row>
    <row r="2" spans="1:4" s="46" customFormat="1" ht="21">
      <c r="A2" s="236" t="s">
        <v>87</v>
      </c>
      <c r="B2" s="236"/>
      <c r="C2" s="236"/>
      <c r="D2" s="236"/>
    </row>
    <row r="3" spans="1:4" s="46" customFormat="1" ht="21">
      <c r="A3" s="47" t="s">
        <v>88</v>
      </c>
      <c r="B3" s="94" t="s">
        <v>89</v>
      </c>
      <c r="C3" s="95" t="s">
        <v>90</v>
      </c>
      <c r="D3" s="96" t="s">
        <v>91</v>
      </c>
    </row>
    <row r="4" spans="1:4" s="46" customFormat="1" ht="21">
      <c r="A4" s="46" t="s">
        <v>49</v>
      </c>
      <c r="B4" s="97">
        <v>34210.48</v>
      </c>
      <c r="C4" s="97">
        <v>96829.7</v>
      </c>
      <c r="D4" s="97">
        <v>34210.48</v>
      </c>
    </row>
    <row r="5" spans="1:4" s="46" customFormat="1" ht="21">
      <c r="A5" s="46" t="s">
        <v>15</v>
      </c>
      <c r="B5" s="97">
        <v>21475</v>
      </c>
      <c r="C5" s="97">
        <v>108015</v>
      </c>
      <c r="D5" s="98">
        <v>1504821</v>
      </c>
    </row>
    <row r="6" spans="1:4" s="46" customFormat="1" ht="21">
      <c r="A6" s="46" t="s">
        <v>16</v>
      </c>
      <c r="B6" s="97">
        <v>1621.45</v>
      </c>
      <c r="C6" s="97">
        <v>11118.6</v>
      </c>
      <c r="D6" s="98">
        <v>3055.07</v>
      </c>
    </row>
    <row r="7" spans="1:4" s="46" customFormat="1" ht="21">
      <c r="A7" s="46" t="s">
        <v>17</v>
      </c>
      <c r="B7" s="97">
        <v>1945.74</v>
      </c>
      <c r="C7" s="97">
        <v>13342.32</v>
      </c>
      <c r="D7" s="98">
        <v>3648.88</v>
      </c>
    </row>
    <row r="8" spans="1:4" s="46" customFormat="1" ht="21">
      <c r="A8" s="46" t="s">
        <v>50</v>
      </c>
      <c r="B8" s="97">
        <v>0</v>
      </c>
      <c r="C8" s="97">
        <v>100000</v>
      </c>
      <c r="D8" s="98">
        <v>425689.2</v>
      </c>
    </row>
    <row r="9" spans="1:4" s="46" customFormat="1" ht="21">
      <c r="A9" s="46" t="s">
        <v>263</v>
      </c>
      <c r="B9" s="97">
        <v>0</v>
      </c>
      <c r="C9" s="97">
        <v>0</v>
      </c>
      <c r="D9" s="98">
        <v>1013</v>
      </c>
    </row>
    <row r="10" spans="1:4" s="46" customFormat="1" ht="21">
      <c r="A10" s="46" t="s">
        <v>256</v>
      </c>
      <c r="B10" s="97">
        <v>40000</v>
      </c>
      <c r="C10" s="97">
        <v>17667</v>
      </c>
      <c r="D10" s="98">
        <v>40333</v>
      </c>
    </row>
    <row r="11" spans="1:4" s="46" customFormat="1" ht="21">
      <c r="A11" s="46" t="s">
        <v>129</v>
      </c>
      <c r="B11" s="97">
        <v>0</v>
      </c>
      <c r="C11" s="97">
        <v>0</v>
      </c>
      <c r="D11" s="98">
        <v>0</v>
      </c>
    </row>
    <row r="12" spans="1:4" s="47" customFormat="1" ht="21.75" thickBot="1">
      <c r="A12" s="99" t="s">
        <v>18</v>
      </c>
      <c r="B12" s="100">
        <f>SUM(B4:B11)</f>
        <v>99252.67</v>
      </c>
      <c r="C12" s="100">
        <f>SUM(C4:C11)</f>
        <v>346972.62</v>
      </c>
      <c r="D12" s="100">
        <f>SUM(D4:D11)</f>
        <v>2012770.63</v>
      </c>
    </row>
    <row r="13" spans="1:4" s="46" customFormat="1" ht="21.75" thickTop="1">
      <c r="A13" s="47" t="s">
        <v>123</v>
      </c>
      <c r="B13" s="101"/>
      <c r="C13" s="101"/>
      <c r="D13" s="101"/>
    </row>
    <row r="14" spans="1:4" s="46" customFormat="1" ht="21">
      <c r="A14" s="47" t="s">
        <v>109</v>
      </c>
      <c r="B14" s="94" t="s">
        <v>89</v>
      </c>
      <c r="C14" s="95" t="s">
        <v>90</v>
      </c>
      <c r="D14" s="96" t="s">
        <v>91</v>
      </c>
    </row>
    <row r="15" spans="1:4" s="46" customFormat="1" ht="21">
      <c r="A15" s="46" t="s">
        <v>253</v>
      </c>
      <c r="B15" s="111">
        <v>0</v>
      </c>
      <c r="C15" s="104">
        <v>0</v>
      </c>
      <c r="D15" s="112">
        <v>184</v>
      </c>
    </row>
    <row r="16" spans="1:4" s="46" customFormat="1" ht="21">
      <c r="A16" s="46" t="s">
        <v>124</v>
      </c>
      <c r="B16" s="102">
        <v>0</v>
      </c>
      <c r="C16" s="102">
        <v>0</v>
      </c>
      <c r="D16" s="102">
        <v>1945965</v>
      </c>
    </row>
    <row r="17" spans="1:4" s="47" customFormat="1" ht="21.75" thickBot="1">
      <c r="A17" s="99" t="s">
        <v>18</v>
      </c>
      <c r="B17" s="100">
        <v>0</v>
      </c>
      <c r="C17" s="100">
        <f>SUM(C15:C16)</f>
        <v>0</v>
      </c>
      <c r="D17" s="100">
        <f>SUM(D15:D16)</f>
        <v>1946149</v>
      </c>
    </row>
    <row r="18" spans="1:4" s="46" customFormat="1" ht="21.75" thickTop="1">
      <c r="A18" s="47" t="s">
        <v>125</v>
      </c>
      <c r="B18" s="101"/>
      <c r="C18" s="101"/>
      <c r="D18" s="101"/>
    </row>
    <row r="19" spans="1:4" s="46" customFormat="1" ht="21">
      <c r="A19" s="47" t="s">
        <v>109</v>
      </c>
      <c r="B19" s="94" t="s">
        <v>89</v>
      </c>
      <c r="C19" s="95" t="s">
        <v>90</v>
      </c>
      <c r="D19" s="96" t="s">
        <v>91</v>
      </c>
    </row>
    <row r="20" spans="1:4" s="46" customFormat="1" ht="21">
      <c r="A20" s="46" t="s">
        <v>167</v>
      </c>
      <c r="B20" s="102">
        <v>0</v>
      </c>
      <c r="C20" s="102">
        <v>0</v>
      </c>
      <c r="D20" s="102">
        <v>0</v>
      </c>
    </row>
    <row r="21" spans="1:4" s="46" customFormat="1" ht="21">
      <c r="A21" s="46" t="s">
        <v>254</v>
      </c>
      <c r="B21" s="102">
        <v>0</v>
      </c>
      <c r="C21" s="102">
        <v>0</v>
      </c>
      <c r="D21" s="102">
        <v>0</v>
      </c>
    </row>
    <row r="22" spans="1:4" s="46" customFormat="1" ht="21">
      <c r="A22" s="46" t="s">
        <v>12</v>
      </c>
      <c r="B22" s="163">
        <v>0</v>
      </c>
      <c r="C22" s="163">
        <v>0</v>
      </c>
      <c r="D22" s="163">
        <v>171010</v>
      </c>
    </row>
    <row r="23" spans="1:4" s="46" customFormat="1" ht="21">
      <c r="A23" s="46" t="s">
        <v>13</v>
      </c>
      <c r="B23" s="163">
        <v>0</v>
      </c>
      <c r="C23" s="163">
        <v>471500</v>
      </c>
      <c r="D23" s="163">
        <v>11819600</v>
      </c>
    </row>
    <row r="24" spans="1:4" s="46" customFormat="1" ht="21.75" thickBot="1">
      <c r="A24" s="99" t="s">
        <v>18</v>
      </c>
      <c r="B24" s="100">
        <v>0</v>
      </c>
      <c r="C24" s="100">
        <f>SUM(C20:C23)</f>
        <v>471500</v>
      </c>
      <c r="D24" s="100">
        <f>SUM(D20:D23)</f>
        <v>11990610</v>
      </c>
    </row>
    <row r="25" spans="1:4" s="46" customFormat="1" ht="21.75" thickTop="1">
      <c r="A25" s="47" t="s">
        <v>127</v>
      </c>
      <c r="B25" s="103"/>
      <c r="C25" s="101"/>
      <c r="D25" s="101"/>
    </row>
    <row r="26" spans="1:4" s="46" customFormat="1" ht="21">
      <c r="A26" s="47" t="s">
        <v>128</v>
      </c>
      <c r="B26" s="94" t="s">
        <v>89</v>
      </c>
      <c r="C26" s="95" t="s">
        <v>90</v>
      </c>
      <c r="D26" s="96" t="s">
        <v>91</v>
      </c>
    </row>
    <row r="27" spans="1:4" s="46" customFormat="1" ht="21">
      <c r="A27" s="46" t="s">
        <v>130</v>
      </c>
      <c r="B27" s="104">
        <v>3932400</v>
      </c>
      <c r="C27" s="102">
        <v>663900</v>
      </c>
      <c r="D27" s="102">
        <v>4605400</v>
      </c>
    </row>
    <row r="28" spans="1:4" s="46" customFormat="1" ht="21">
      <c r="A28" s="46" t="s">
        <v>131</v>
      </c>
      <c r="B28" s="104">
        <v>471000</v>
      </c>
      <c r="C28" s="102">
        <v>80500</v>
      </c>
      <c r="D28" s="102">
        <v>556000</v>
      </c>
    </row>
    <row r="29" spans="1:4" s="46" customFormat="1" ht="21">
      <c r="A29" s="46" t="s">
        <v>243</v>
      </c>
      <c r="B29" s="104">
        <v>219900</v>
      </c>
      <c r="C29" s="102">
        <v>219900</v>
      </c>
      <c r="D29" s="102">
        <v>0</v>
      </c>
    </row>
    <row r="30" spans="1:4" s="46" customFormat="1" ht="21">
      <c r="A30" s="46" t="s">
        <v>191</v>
      </c>
      <c r="B30" s="104">
        <v>50100</v>
      </c>
      <c r="C30" s="102">
        <v>50100</v>
      </c>
      <c r="D30" s="102">
        <v>0</v>
      </c>
    </row>
    <row r="31" spans="1:4" s="46" customFormat="1" ht="21">
      <c r="A31" s="46" t="s">
        <v>132</v>
      </c>
      <c r="B31" s="104">
        <v>11880</v>
      </c>
      <c r="C31" s="102">
        <v>10080</v>
      </c>
      <c r="D31" s="102">
        <v>1800</v>
      </c>
    </row>
    <row r="32" spans="1:4" s="46" customFormat="1" ht="21">
      <c r="A32" s="46" t="s">
        <v>266</v>
      </c>
      <c r="B32" s="163">
        <v>1823000</v>
      </c>
      <c r="C32" s="163">
        <v>1823000</v>
      </c>
      <c r="D32" s="163">
        <v>0</v>
      </c>
    </row>
    <row r="33" spans="2:4" s="46" customFormat="1" ht="21">
      <c r="B33" s="104"/>
      <c r="C33" s="102"/>
      <c r="D33" s="102"/>
    </row>
    <row r="34" spans="2:4" s="46" customFormat="1" ht="21">
      <c r="B34" s="102"/>
      <c r="C34" s="102"/>
      <c r="D34" s="102">
        <v>0</v>
      </c>
    </row>
    <row r="35" spans="1:4" s="46" customFormat="1" ht="21.75" thickBot="1">
      <c r="A35" s="99" t="s">
        <v>18</v>
      </c>
      <c r="B35" s="100">
        <f>SUM(B27:B34)</f>
        <v>6508280</v>
      </c>
      <c r="C35" s="100">
        <f>SUM(C27:C34)</f>
        <v>2847480</v>
      </c>
      <c r="D35" s="100">
        <f>SUM(D27:D34)</f>
        <v>5163200</v>
      </c>
    </row>
    <row r="36" spans="1:4" s="46" customFormat="1" ht="21.75" thickTop="1">
      <c r="A36" s="99"/>
      <c r="B36" s="105"/>
      <c r="C36" s="105"/>
      <c r="D36" s="105"/>
    </row>
    <row r="37" spans="1:6" s="46" customFormat="1" ht="21">
      <c r="A37" s="235" t="s">
        <v>240</v>
      </c>
      <c r="B37" s="235"/>
      <c r="C37" s="235"/>
      <c r="D37" s="235"/>
      <c r="E37" s="235"/>
      <c r="F37" s="185"/>
    </row>
    <row r="38" spans="1:6" s="19" customFormat="1" ht="21.75">
      <c r="A38" s="234" t="s">
        <v>241</v>
      </c>
      <c r="B38" s="234"/>
      <c r="C38" s="234"/>
      <c r="D38" s="234"/>
      <c r="E38" s="234"/>
      <c r="F38" s="186"/>
    </row>
    <row r="39" spans="1:6" s="19" customFormat="1" ht="21.75">
      <c r="A39" s="236" t="s">
        <v>80</v>
      </c>
      <c r="B39" s="236"/>
      <c r="C39" s="236"/>
      <c r="D39" s="236"/>
      <c r="E39" s="49"/>
      <c r="F39" s="49"/>
    </row>
    <row r="40" spans="1:6" s="19" customFormat="1" ht="21.75">
      <c r="A40" s="236" t="s">
        <v>87</v>
      </c>
      <c r="B40" s="236"/>
      <c r="C40" s="236"/>
      <c r="D40" s="236"/>
      <c r="E40" s="49"/>
      <c r="F40" s="49"/>
    </row>
    <row r="41" spans="1:4" s="19" customFormat="1" ht="21.75">
      <c r="A41" s="47" t="s">
        <v>133</v>
      </c>
      <c r="B41" s="103"/>
      <c r="C41" s="106"/>
      <c r="D41" s="106"/>
    </row>
    <row r="42" spans="1:4" s="19" customFormat="1" ht="21.75">
      <c r="A42" s="47" t="s">
        <v>128</v>
      </c>
      <c r="B42" s="94" t="s">
        <v>89</v>
      </c>
      <c r="C42" s="95" t="s">
        <v>90</v>
      </c>
      <c r="D42" s="96" t="s">
        <v>91</v>
      </c>
    </row>
    <row r="43" spans="1:4" s="19" customFormat="1" ht="21.75">
      <c r="A43" s="46" t="s">
        <v>130</v>
      </c>
      <c r="B43" s="104">
        <v>0</v>
      </c>
      <c r="C43" s="104">
        <v>0</v>
      </c>
      <c r="D43" s="104">
        <v>0</v>
      </c>
    </row>
    <row r="44" spans="1:4" s="19" customFormat="1" ht="21.75">
      <c r="A44" s="46" t="s">
        <v>131</v>
      </c>
      <c r="B44" s="104">
        <v>0</v>
      </c>
      <c r="C44" s="104">
        <v>0</v>
      </c>
      <c r="D44" s="104">
        <v>0</v>
      </c>
    </row>
    <row r="45" spans="1:4" s="19" customFormat="1" ht="21.75">
      <c r="A45" s="46" t="s">
        <v>242</v>
      </c>
      <c r="B45" s="104">
        <v>241470</v>
      </c>
      <c r="C45" s="104">
        <v>43420</v>
      </c>
      <c r="D45" s="104">
        <v>0</v>
      </c>
    </row>
    <row r="46" spans="1:4" s="19" customFormat="1" ht="21.75">
      <c r="A46" s="46" t="s">
        <v>191</v>
      </c>
      <c r="B46" s="104">
        <v>64530</v>
      </c>
      <c r="C46" s="104">
        <v>10580</v>
      </c>
      <c r="D46" s="104">
        <v>0</v>
      </c>
    </row>
    <row r="47" spans="1:4" s="19" customFormat="1" ht="21.75">
      <c r="A47" s="46" t="s">
        <v>132</v>
      </c>
      <c r="B47" s="104">
        <v>10080</v>
      </c>
      <c r="C47" s="104">
        <v>0</v>
      </c>
      <c r="D47" s="104">
        <v>0</v>
      </c>
    </row>
    <row r="48" spans="1:4" s="19" customFormat="1" ht="21.75">
      <c r="A48" s="46" t="s">
        <v>234</v>
      </c>
      <c r="B48" s="102">
        <v>1840000</v>
      </c>
      <c r="C48" s="102">
        <v>0</v>
      </c>
      <c r="D48" s="102">
        <v>0</v>
      </c>
    </row>
    <row r="49" spans="1:4" s="19" customFormat="1" ht="21.75">
      <c r="A49" s="46" t="s">
        <v>258</v>
      </c>
      <c r="B49" s="163">
        <v>73720</v>
      </c>
      <c r="C49" s="163">
        <v>0</v>
      </c>
      <c r="D49" s="163">
        <v>0</v>
      </c>
    </row>
    <row r="50" spans="1:4" s="47" customFormat="1" ht="21.75" thickBot="1">
      <c r="A50" s="99" t="s">
        <v>18</v>
      </c>
      <c r="B50" s="100">
        <f>SUM(B43:B49)</f>
        <v>2229800</v>
      </c>
      <c r="C50" s="100">
        <f>SUM(C43:C49)</f>
        <v>54000</v>
      </c>
      <c r="D50" s="100">
        <f>SUM(D43:D49)</f>
        <v>0</v>
      </c>
    </row>
    <row r="51" spans="2:4" s="19" customFormat="1" ht="22.5" thickTop="1">
      <c r="B51" s="106"/>
      <c r="C51" s="106"/>
      <c r="D51" s="106"/>
    </row>
    <row r="52" spans="2:4" s="19" customFormat="1" ht="21.75">
      <c r="B52" s="106"/>
      <c r="C52" s="106"/>
      <c r="D52" s="106"/>
    </row>
    <row r="53" spans="2:4" s="19" customFormat="1" ht="21.75">
      <c r="B53" s="106"/>
      <c r="C53" s="106"/>
      <c r="D53" s="106"/>
    </row>
    <row r="54" spans="2:4" s="19" customFormat="1" ht="21.75">
      <c r="B54" s="106"/>
      <c r="C54" s="106"/>
      <c r="D54" s="106"/>
    </row>
    <row r="55" spans="2:4" s="19" customFormat="1" ht="21.75">
      <c r="B55" s="106"/>
      <c r="C55" s="106"/>
      <c r="D55" s="106"/>
    </row>
    <row r="56" spans="2:4" s="19" customFormat="1" ht="21.75">
      <c r="B56" s="106"/>
      <c r="C56" s="106"/>
      <c r="D56" s="106"/>
    </row>
    <row r="57" spans="2:4" s="19" customFormat="1" ht="21.75">
      <c r="B57" s="106"/>
      <c r="C57" s="106"/>
      <c r="D57" s="106"/>
    </row>
    <row r="58" spans="2:4" s="19" customFormat="1" ht="21.75">
      <c r="B58" s="106"/>
      <c r="C58" s="106"/>
      <c r="D58" s="106"/>
    </row>
    <row r="59" spans="2:4" s="19" customFormat="1" ht="21.75">
      <c r="B59" s="106"/>
      <c r="C59" s="106"/>
      <c r="D59" s="106"/>
    </row>
    <row r="60" spans="2:4" s="19" customFormat="1" ht="21.75">
      <c r="B60" s="106"/>
      <c r="C60" s="106"/>
      <c r="D60" s="106"/>
    </row>
    <row r="61" spans="5:6" ht="24">
      <c r="E61" s="19"/>
      <c r="F61" s="19"/>
    </row>
    <row r="62" spans="1:6" ht="21.75">
      <c r="A62" s="235" t="s">
        <v>240</v>
      </c>
      <c r="B62" s="235"/>
      <c r="C62" s="235"/>
      <c r="D62" s="235"/>
      <c r="E62" s="235"/>
      <c r="F62" s="185"/>
    </row>
    <row r="63" spans="1:6" ht="21.75">
      <c r="A63" s="234" t="s">
        <v>241</v>
      </c>
      <c r="B63" s="234"/>
      <c r="C63" s="234"/>
      <c r="D63" s="234"/>
      <c r="E63" s="234"/>
      <c r="F63" s="186"/>
    </row>
    <row r="64" spans="1:6" ht="21.75">
      <c r="A64" s="222" t="s">
        <v>129</v>
      </c>
      <c r="B64" s="222"/>
      <c r="C64" s="222"/>
      <c r="D64" s="222"/>
      <c r="E64" s="222"/>
      <c r="F64" s="48"/>
    </row>
    <row r="65" spans="5:6" ht="24">
      <c r="E65" s="19"/>
      <c r="F65" s="19"/>
    </row>
    <row r="66" spans="5:6" ht="24">
      <c r="E66" s="19"/>
      <c r="F66" s="19"/>
    </row>
  </sheetData>
  <sheetProtection/>
  <mergeCells count="9">
    <mergeCell ref="A62:E62"/>
    <mergeCell ref="A37:E37"/>
    <mergeCell ref="A64:E64"/>
    <mergeCell ref="A63:E63"/>
    <mergeCell ref="A40:D40"/>
    <mergeCell ref="A1:D1"/>
    <mergeCell ref="A2:D2"/>
    <mergeCell ref="A39:D39"/>
    <mergeCell ref="A38:E38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42"/>
  <sheetViews>
    <sheetView zoomScale="150" zoomScaleNormal="150" zoomScalePageLayoutView="0" workbookViewId="0" topLeftCell="A1">
      <selection activeCell="A9" sqref="A9"/>
    </sheetView>
  </sheetViews>
  <sheetFormatPr defaultColWidth="9.140625" defaultRowHeight="21.75"/>
  <cols>
    <col min="1" max="1" width="17.28125" style="19" customWidth="1"/>
    <col min="2" max="2" width="18.00390625" style="19" customWidth="1"/>
    <col min="3" max="3" width="41.7109375" style="19" customWidth="1"/>
    <col min="4" max="4" width="8.421875" style="19" customWidth="1"/>
    <col min="5" max="5" width="17.28125" style="19" customWidth="1"/>
    <col min="8" max="8" width="15.57421875" style="0" customWidth="1"/>
  </cols>
  <sheetData>
    <row r="1" spans="1:5" s="1" customFormat="1" ht="21">
      <c r="A1" s="220" t="s">
        <v>73</v>
      </c>
      <c r="B1" s="220"/>
      <c r="C1" s="220"/>
      <c r="D1" s="220"/>
      <c r="E1" s="220"/>
    </row>
    <row r="2" spans="1:5" s="1" customFormat="1" ht="21">
      <c r="A2" s="237" t="s">
        <v>251</v>
      </c>
      <c r="B2" s="237"/>
      <c r="C2" s="237"/>
      <c r="D2" s="237"/>
      <c r="E2" s="237"/>
    </row>
    <row r="3" spans="1:5" s="1" customFormat="1" ht="21">
      <c r="A3" s="220" t="s">
        <v>22</v>
      </c>
      <c r="B3" s="220"/>
      <c r="C3" s="220"/>
      <c r="D3" s="220"/>
      <c r="E3" s="220"/>
    </row>
    <row r="4" spans="1:5" s="1" customFormat="1" ht="21.75" thickBot="1">
      <c r="A4" s="238" t="s">
        <v>268</v>
      </c>
      <c r="B4" s="239"/>
      <c r="C4" s="239"/>
      <c r="D4" s="239"/>
      <c r="E4" s="239"/>
    </row>
    <row r="5" spans="1:5" s="1" customFormat="1" ht="21.75" thickTop="1">
      <c r="A5" s="240" t="s">
        <v>23</v>
      </c>
      <c r="B5" s="241"/>
      <c r="C5" s="113"/>
      <c r="D5" s="113" t="s">
        <v>25</v>
      </c>
      <c r="E5" s="114" t="s">
        <v>24</v>
      </c>
    </row>
    <row r="6" spans="1:5" s="1" customFormat="1" ht="21">
      <c r="A6" s="115" t="s">
        <v>27</v>
      </c>
      <c r="B6" s="115" t="s">
        <v>29</v>
      </c>
      <c r="C6" s="113" t="s">
        <v>30</v>
      </c>
      <c r="D6" s="113" t="s">
        <v>26</v>
      </c>
      <c r="E6" s="115" t="s">
        <v>29</v>
      </c>
    </row>
    <row r="7" spans="1:5" s="1" customFormat="1" ht="21.75" thickBot="1">
      <c r="A7" s="116" t="s">
        <v>28</v>
      </c>
      <c r="B7" s="116" t="s">
        <v>28</v>
      </c>
      <c r="C7" s="116"/>
      <c r="D7" s="116"/>
      <c r="E7" s="116" t="s">
        <v>28</v>
      </c>
    </row>
    <row r="8" spans="1:8" s="1" customFormat="1" ht="21.75" thickTop="1">
      <c r="A8" s="117"/>
      <c r="B8" s="118">
        <v>64299876.28</v>
      </c>
      <c r="C8" s="50" t="s">
        <v>31</v>
      </c>
      <c r="D8" s="119"/>
      <c r="E8" s="118">
        <v>66567507.45</v>
      </c>
      <c r="H8" s="59"/>
    </row>
    <row r="9" spans="1:5" s="1" customFormat="1" ht="21">
      <c r="A9" s="117"/>
      <c r="B9" s="117"/>
      <c r="C9" s="51" t="s">
        <v>32</v>
      </c>
      <c r="D9" s="120"/>
      <c r="E9" s="117"/>
    </row>
    <row r="10" spans="1:5" s="1" customFormat="1" ht="21">
      <c r="A10" s="117">
        <v>3280000</v>
      </c>
      <c r="B10" s="98">
        <v>1782378.71</v>
      </c>
      <c r="C10" s="1" t="s">
        <v>33</v>
      </c>
      <c r="D10" s="121">
        <v>411000</v>
      </c>
      <c r="E10" s="98">
        <v>1360110.13</v>
      </c>
    </row>
    <row r="11" spans="1:5" s="1" customFormat="1" ht="21">
      <c r="A11" s="117">
        <v>662000</v>
      </c>
      <c r="B11" s="98">
        <v>487708.4</v>
      </c>
      <c r="C11" s="1" t="s">
        <v>34</v>
      </c>
      <c r="D11" s="121">
        <v>412000</v>
      </c>
      <c r="E11" s="98">
        <v>59392.4</v>
      </c>
    </row>
    <row r="12" spans="1:5" s="1" customFormat="1" ht="21">
      <c r="A12" s="117">
        <v>550000</v>
      </c>
      <c r="B12" s="98">
        <v>341295.67</v>
      </c>
      <c r="C12" s="1" t="s">
        <v>35</v>
      </c>
      <c r="D12" s="121">
        <v>413000</v>
      </c>
      <c r="E12" s="98">
        <v>0</v>
      </c>
    </row>
    <row r="13" spans="1:5" s="1" customFormat="1" ht="21">
      <c r="A13" s="98">
        <v>0</v>
      </c>
      <c r="B13" s="98">
        <v>0</v>
      </c>
      <c r="C13" s="1" t="s">
        <v>36</v>
      </c>
      <c r="D13" s="121">
        <v>414000</v>
      </c>
      <c r="E13" s="98">
        <v>0</v>
      </c>
    </row>
    <row r="14" spans="1:5" s="1" customFormat="1" ht="21">
      <c r="A14" s="98">
        <v>70000</v>
      </c>
      <c r="B14" s="98">
        <v>49300</v>
      </c>
      <c r="C14" s="1" t="s">
        <v>37</v>
      </c>
      <c r="D14" s="121">
        <v>415000</v>
      </c>
      <c r="E14" s="98">
        <v>13200</v>
      </c>
    </row>
    <row r="15" spans="1:5" s="1" customFormat="1" ht="21">
      <c r="A15" s="98">
        <v>0</v>
      </c>
      <c r="B15" s="98">
        <v>0</v>
      </c>
      <c r="C15" s="1" t="s">
        <v>38</v>
      </c>
      <c r="D15" s="121">
        <v>416000</v>
      </c>
      <c r="E15" s="98">
        <v>0</v>
      </c>
    </row>
    <row r="16" spans="1:5" s="1" customFormat="1" ht="21">
      <c r="A16" s="117">
        <v>38629210</v>
      </c>
      <c r="B16" s="98">
        <v>18664644.57</v>
      </c>
      <c r="C16" s="1" t="s">
        <v>39</v>
      </c>
      <c r="D16" s="121">
        <v>421000</v>
      </c>
      <c r="E16" s="98">
        <v>4069648.8</v>
      </c>
    </row>
    <row r="17" spans="1:5" s="1" customFormat="1" ht="21">
      <c r="A17" s="117">
        <v>10870000</v>
      </c>
      <c r="B17" s="98">
        <v>10354556</v>
      </c>
      <c r="C17" s="1" t="s">
        <v>11</v>
      </c>
      <c r="D17" s="121">
        <v>430000</v>
      </c>
      <c r="E17" s="98">
        <v>0</v>
      </c>
    </row>
    <row r="18" spans="1:5" s="1" customFormat="1" ht="21.75" thickBot="1">
      <c r="A18" s="122">
        <f>SUM(A8:A17)</f>
        <v>54061210</v>
      </c>
      <c r="B18" s="123">
        <f>SUM(B10:B17)</f>
        <v>31679883.35</v>
      </c>
      <c r="D18" s="120"/>
      <c r="E18" s="123">
        <f>SUM(E10:E17)</f>
        <v>5502351.33</v>
      </c>
    </row>
    <row r="19" spans="1:5" s="1" customFormat="1" ht="7.5" customHeight="1" thickTop="1">
      <c r="A19" s="22"/>
      <c r="B19" s="124"/>
      <c r="D19" s="121"/>
      <c r="E19" s="117">
        <v>0</v>
      </c>
    </row>
    <row r="20" spans="1:5" s="1" customFormat="1" ht="21">
      <c r="A20" s="22"/>
      <c r="B20" s="117">
        <v>1301874.02</v>
      </c>
      <c r="C20" s="1" t="s">
        <v>136</v>
      </c>
      <c r="D20" s="121">
        <v>900</v>
      </c>
      <c r="E20" s="117">
        <v>99252.67</v>
      </c>
    </row>
    <row r="21" spans="1:5" s="1" customFormat="1" ht="21">
      <c r="A21" s="22"/>
      <c r="B21" s="117">
        <v>430387</v>
      </c>
      <c r="C21" s="1" t="s">
        <v>40</v>
      </c>
      <c r="D21" s="121" t="s">
        <v>69</v>
      </c>
      <c r="E21" s="117">
        <v>7500</v>
      </c>
    </row>
    <row r="22" spans="1:5" s="1" customFormat="1" ht="21">
      <c r="A22" s="22"/>
      <c r="B22" s="117">
        <v>4428300</v>
      </c>
      <c r="C22" s="1" t="s">
        <v>134</v>
      </c>
      <c r="D22" s="121"/>
      <c r="E22" s="117">
        <v>2229800</v>
      </c>
    </row>
    <row r="23" spans="1:5" s="1" customFormat="1" ht="21">
      <c r="A23" s="22"/>
      <c r="B23" s="117">
        <v>10936680</v>
      </c>
      <c r="C23" s="1" t="s">
        <v>135</v>
      </c>
      <c r="D23" s="120"/>
      <c r="E23" s="117">
        <v>6508280</v>
      </c>
    </row>
    <row r="24" spans="1:5" s="1" customFormat="1" ht="21">
      <c r="A24" s="22"/>
      <c r="B24" s="98">
        <v>3403.36</v>
      </c>
      <c r="C24" s="1" t="s">
        <v>141</v>
      </c>
      <c r="D24" s="121"/>
      <c r="E24" s="98">
        <v>989.68</v>
      </c>
    </row>
    <row r="25" spans="1:5" s="1" customFormat="1" ht="21">
      <c r="A25" s="22"/>
      <c r="B25" s="117">
        <v>410</v>
      </c>
      <c r="C25" s="1" t="s">
        <v>260</v>
      </c>
      <c r="D25" s="121"/>
      <c r="E25" s="98">
        <v>0</v>
      </c>
    </row>
    <row r="26" spans="1:5" s="1" customFormat="1" ht="21">
      <c r="A26" s="22"/>
      <c r="B26" s="117"/>
      <c r="D26" s="121"/>
      <c r="E26" s="98"/>
    </row>
    <row r="27" spans="1:5" s="1" customFormat="1" ht="21">
      <c r="A27" s="22"/>
      <c r="B27" s="98"/>
      <c r="D27" s="121"/>
      <c r="E27" s="98"/>
    </row>
    <row r="28" spans="1:5" s="1" customFormat="1" ht="21">
      <c r="A28" s="22"/>
      <c r="B28" s="98"/>
      <c r="D28" s="121"/>
      <c r="E28" s="98"/>
    </row>
    <row r="29" spans="1:5" s="1" customFormat="1" ht="21">
      <c r="A29" s="22"/>
      <c r="B29" s="98"/>
      <c r="D29" s="121"/>
      <c r="E29" s="98"/>
    </row>
    <row r="30" spans="1:5" s="1" customFormat="1" ht="21">
      <c r="A30" s="22"/>
      <c r="B30" s="98"/>
      <c r="D30" s="121"/>
      <c r="E30" s="98"/>
    </row>
    <row r="31" spans="1:5" s="1" customFormat="1" ht="21">
      <c r="A31" s="22"/>
      <c r="B31" s="117"/>
      <c r="D31" s="121"/>
      <c r="E31" s="98"/>
    </row>
    <row r="32" spans="1:5" s="1" customFormat="1" ht="21">
      <c r="A32" s="22"/>
      <c r="B32" s="125">
        <f>SUM(B20:B31)</f>
        <v>17101054.38</v>
      </c>
      <c r="C32" s="126"/>
      <c r="D32" s="127"/>
      <c r="E32" s="125">
        <f>SUM(E20:E31)</f>
        <v>8845822.35</v>
      </c>
    </row>
    <row r="33" spans="1:5" s="1" customFormat="1" ht="21.75" thickBot="1">
      <c r="A33" s="22"/>
      <c r="B33" s="122">
        <f>B18+B32</f>
        <v>48780937.730000004</v>
      </c>
      <c r="C33" s="52"/>
      <c r="D33" s="128"/>
      <c r="E33" s="129">
        <f>E18+E32</f>
        <v>14348173.68</v>
      </c>
    </row>
    <row r="34" spans="1:5" s="1" customFormat="1" ht="21.75" thickTop="1">
      <c r="A34" s="22"/>
      <c r="B34" s="59"/>
      <c r="C34" s="52"/>
      <c r="D34" s="60"/>
      <c r="E34" s="59"/>
    </row>
    <row r="35" spans="1:5" s="1" customFormat="1" ht="21">
      <c r="A35" s="22"/>
      <c r="B35" s="59"/>
      <c r="C35" s="52"/>
      <c r="D35" s="60"/>
      <c r="E35" s="59"/>
    </row>
    <row r="36" spans="1:6" s="130" customFormat="1" ht="21">
      <c r="A36" s="235" t="s">
        <v>240</v>
      </c>
      <c r="B36" s="235"/>
      <c r="C36" s="235"/>
      <c r="D36" s="235"/>
      <c r="E36" s="235"/>
      <c r="F36" s="48"/>
    </row>
    <row r="37" spans="1:6" s="130" customFormat="1" ht="21">
      <c r="A37" s="234" t="s">
        <v>241</v>
      </c>
      <c r="B37" s="234"/>
      <c r="C37" s="234"/>
      <c r="D37" s="234"/>
      <c r="E37" s="234"/>
      <c r="F37" s="48"/>
    </row>
    <row r="38" spans="1:6" s="130" customFormat="1" ht="21">
      <c r="A38" s="234" t="s">
        <v>129</v>
      </c>
      <c r="B38" s="234"/>
      <c r="C38" s="234"/>
      <c r="D38" s="234"/>
      <c r="E38" s="234"/>
      <c r="F38" s="48"/>
    </row>
    <row r="39" spans="1:6" s="130" customFormat="1" ht="21">
      <c r="A39" s="209"/>
      <c r="B39" s="209"/>
      <c r="C39" s="209"/>
      <c r="D39" s="209"/>
      <c r="E39" s="209"/>
      <c r="F39" s="48"/>
    </row>
    <row r="40" spans="1:6" s="130" customFormat="1" ht="21">
      <c r="A40" s="110"/>
      <c r="B40" s="110"/>
      <c r="C40" s="110"/>
      <c r="D40" s="110"/>
      <c r="E40" s="110"/>
      <c r="F40" s="48"/>
    </row>
    <row r="41" spans="1:5" s="1" customFormat="1" ht="21">
      <c r="A41" s="242" t="s">
        <v>23</v>
      </c>
      <c r="B41" s="243"/>
      <c r="C41" s="115"/>
      <c r="D41" s="115" t="s">
        <v>25</v>
      </c>
      <c r="E41" s="131" t="s">
        <v>24</v>
      </c>
    </row>
    <row r="42" spans="1:5" s="1" customFormat="1" ht="21.75" thickBot="1">
      <c r="A42" s="132" t="s">
        <v>47</v>
      </c>
      <c r="B42" s="132" t="s">
        <v>48</v>
      </c>
      <c r="C42" s="116" t="s">
        <v>30</v>
      </c>
      <c r="D42" s="116" t="s">
        <v>26</v>
      </c>
      <c r="E42" s="132" t="s">
        <v>48</v>
      </c>
    </row>
    <row r="43" spans="1:5" s="1" customFormat="1" ht="21.75" thickTop="1">
      <c r="A43" s="117"/>
      <c r="B43" s="118"/>
      <c r="C43" s="133" t="s">
        <v>41</v>
      </c>
      <c r="D43" s="127"/>
      <c r="E43" s="118"/>
    </row>
    <row r="44" spans="1:5" s="1" customFormat="1" ht="21">
      <c r="A44" s="117">
        <v>2482000</v>
      </c>
      <c r="B44" s="117">
        <v>677724</v>
      </c>
      <c r="C44" s="1" t="s">
        <v>42</v>
      </c>
      <c r="D44" s="121">
        <v>510000</v>
      </c>
      <c r="E44" s="117">
        <v>4500</v>
      </c>
    </row>
    <row r="45" spans="1:5" s="1" customFormat="1" ht="21">
      <c r="A45" s="117">
        <v>3779640</v>
      </c>
      <c r="B45" s="117">
        <v>1574850</v>
      </c>
      <c r="C45" s="1" t="s">
        <v>110</v>
      </c>
      <c r="D45" s="121">
        <v>521000</v>
      </c>
      <c r="E45" s="117">
        <v>314970</v>
      </c>
    </row>
    <row r="46" spans="1:5" s="1" customFormat="1" ht="21">
      <c r="A46" s="117">
        <v>12414440</v>
      </c>
      <c r="B46" s="98">
        <v>5056218</v>
      </c>
      <c r="C46" s="1" t="s">
        <v>111</v>
      </c>
      <c r="D46" s="121">
        <v>522000</v>
      </c>
      <c r="E46" s="98">
        <v>992160</v>
      </c>
    </row>
    <row r="47" spans="1:5" s="1" customFormat="1" ht="21">
      <c r="A47" s="98">
        <v>3724490</v>
      </c>
      <c r="B47" s="98">
        <v>497701.25</v>
      </c>
      <c r="C47" s="1" t="s">
        <v>7</v>
      </c>
      <c r="D47" s="121">
        <v>531000</v>
      </c>
      <c r="E47" s="98">
        <v>93810</v>
      </c>
    </row>
    <row r="48" spans="1:5" s="1" customFormat="1" ht="21">
      <c r="A48" s="98">
        <v>6095400</v>
      </c>
      <c r="B48" s="98">
        <v>2335550.29</v>
      </c>
      <c r="C48" s="1" t="s">
        <v>8</v>
      </c>
      <c r="D48" s="121">
        <v>532000</v>
      </c>
      <c r="E48" s="98">
        <v>847555.72</v>
      </c>
    </row>
    <row r="49" spans="1:5" s="1" customFormat="1" ht="21">
      <c r="A49" s="98">
        <v>4491840</v>
      </c>
      <c r="B49" s="98">
        <v>795996</v>
      </c>
      <c r="C49" s="1" t="s">
        <v>9</v>
      </c>
      <c r="D49" s="121">
        <v>533000</v>
      </c>
      <c r="E49" s="98">
        <v>191493</v>
      </c>
    </row>
    <row r="50" spans="1:5" s="1" customFormat="1" ht="21">
      <c r="A50" s="98">
        <v>510000</v>
      </c>
      <c r="B50" s="98">
        <v>192689.29</v>
      </c>
      <c r="C50" s="1" t="s">
        <v>10</v>
      </c>
      <c r="D50" s="121">
        <v>534000</v>
      </c>
      <c r="E50" s="98">
        <v>3950.12</v>
      </c>
    </row>
    <row r="51" spans="1:5" s="1" customFormat="1" ht="21">
      <c r="A51" s="98">
        <v>1886300</v>
      </c>
      <c r="B51" s="98">
        <v>116271</v>
      </c>
      <c r="C51" s="1" t="s">
        <v>12</v>
      </c>
      <c r="D51" s="121">
        <v>541000</v>
      </c>
      <c r="E51" s="98">
        <v>77120</v>
      </c>
    </row>
    <row r="52" spans="1:5" s="1" customFormat="1" ht="21">
      <c r="A52" s="98">
        <v>10173800</v>
      </c>
      <c r="B52" s="98">
        <v>0</v>
      </c>
      <c r="C52" s="1" t="s">
        <v>13</v>
      </c>
      <c r="D52" s="121">
        <v>542000</v>
      </c>
      <c r="E52" s="98">
        <v>0</v>
      </c>
    </row>
    <row r="53" spans="1:5" s="1" customFormat="1" ht="21">
      <c r="A53" s="134">
        <v>8503300</v>
      </c>
      <c r="B53" s="134">
        <v>1912843.2</v>
      </c>
      <c r="C53" s="1" t="s">
        <v>11</v>
      </c>
      <c r="D53" s="121">
        <v>560000</v>
      </c>
      <c r="E53" s="134">
        <v>1912843.2</v>
      </c>
    </row>
    <row r="54" spans="1:5" s="1" customFormat="1" ht="21.75" thickBot="1">
      <c r="A54" s="123">
        <f>SUM(A44:A53)</f>
        <v>54061210</v>
      </c>
      <c r="B54" s="123">
        <f>SUM(B44:B53)</f>
        <v>13159843.029999997</v>
      </c>
      <c r="D54" s="120"/>
      <c r="E54" s="123">
        <f>SUM(E44:E53)</f>
        <v>4438402.04</v>
      </c>
    </row>
    <row r="55" spans="1:5" s="1" customFormat="1" ht="21.75" thickTop="1">
      <c r="A55" s="188"/>
      <c r="B55" s="98">
        <v>11555284.5</v>
      </c>
      <c r="C55" s="1" t="s">
        <v>14</v>
      </c>
      <c r="D55" s="121">
        <v>700</v>
      </c>
      <c r="E55" s="98">
        <v>939500</v>
      </c>
    </row>
    <row r="56" spans="1:5" s="1" customFormat="1" ht="21">
      <c r="A56" s="135"/>
      <c r="B56" s="98">
        <v>558490.59</v>
      </c>
      <c r="C56" s="1" t="s">
        <v>136</v>
      </c>
      <c r="D56" s="121">
        <v>900</v>
      </c>
      <c r="E56" s="98">
        <v>346972.62</v>
      </c>
    </row>
    <row r="57" spans="1:5" s="1" customFormat="1" ht="21">
      <c r="A57" s="136"/>
      <c r="B57" s="134">
        <v>671395</v>
      </c>
      <c r="C57" s="1" t="s">
        <v>40</v>
      </c>
      <c r="D57" s="121" t="s">
        <v>69</v>
      </c>
      <c r="E57" s="134">
        <v>0</v>
      </c>
    </row>
    <row r="58" spans="1:5" s="1" customFormat="1" ht="21">
      <c r="A58" s="22"/>
      <c r="B58" s="98">
        <v>56560</v>
      </c>
      <c r="C58" s="1" t="s">
        <v>137</v>
      </c>
      <c r="D58" s="121"/>
      <c r="E58" s="98">
        <v>0</v>
      </c>
    </row>
    <row r="59" spans="1:5" s="1" customFormat="1" ht="21">
      <c r="A59" s="22"/>
      <c r="B59" s="98">
        <v>5059634.42</v>
      </c>
      <c r="C59" s="1" t="s">
        <v>125</v>
      </c>
      <c r="D59" s="121">
        <v>600</v>
      </c>
      <c r="E59" s="98">
        <v>471500</v>
      </c>
    </row>
    <row r="60" spans="1:5" s="1" customFormat="1" ht="21">
      <c r="A60" s="22"/>
      <c r="B60" s="98">
        <v>5773480</v>
      </c>
      <c r="C60" s="1" t="s">
        <v>127</v>
      </c>
      <c r="D60" s="121"/>
      <c r="E60" s="98">
        <v>2847480</v>
      </c>
    </row>
    <row r="61" spans="1:5" s="1" customFormat="1" ht="21">
      <c r="A61" s="22"/>
      <c r="B61" s="134">
        <v>4428300</v>
      </c>
      <c r="C61" s="1" t="s">
        <v>138</v>
      </c>
      <c r="D61" s="121">
        <v>704</v>
      </c>
      <c r="E61" s="134">
        <v>54000</v>
      </c>
    </row>
    <row r="62" spans="1:5" s="1" customFormat="1" ht="21">
      <c r="A62" s="22"/>
      <c r="B62" s="98"/>
      <c r="D62" s="121"/>
      <c r="E62" s="98"/>
    </row>
    <row r="63" spans="1:5" s="1" customFormat="1" ht="21">
      <c r="A63" s="22"/>
      <c r="B63" s="98"/>
      <c r="D63" s="121"/>
      <c r="E63" s="98"/>
    </row>
    <row r="64" spans="1:5" s="1" customFormat="1" ht="21">
      <c r="A64" s="22"/>
      <c r="B64" s="98"/>
      <c r="D64" s="121"/>
      <c r="E64" s="98"/>
    </row>
    <row r="65" spans="1:5" s="1" customFormat="1" ht="21">
      <c r="A65" s="22"/>
      <c r="B65" s="98"/>
      <c r="D65" s="121"/>
      <c r="E65" s="98"/>
    </row>
    <row r="66" spans="1:5" s="1" customFormat="1" ht="21">
      <c r="A66" s="22"/>
      <c r="B66" s="125">
        <f>SUM(B55:B65)</f>
        <v>28103144.509999998</v>
      </c>
      <c r="D66" s="120"/>
      <c r="E66" s="125">
        <f>SUM(E55:E65)</f>
        <v>4659452.62</v>
      </c>
    </row>
    <row r="67" spans="1:5" s="1" customFormat="1" ht="21">
      <c r="A67" s="22"/>
      <c r="B67" s="125">
        <f>B54+B66</f>
        <v>41262987.53999999</v>
      </c>
      <c r="C67" s="50" t="s">
        <v>43</v>
      </c>
      <c r="D67" s="120"/>
      <c r="E67" s="125">
        <f>E54+E66</f>
        <v>9097854.66</v>
      </c>
    </row>
    <row r="68" spans="1:5" s="1" customFormat="1" ht="21">
      <c r="A68" s="22"/>
      <c r="B68" s="118">
        <v>7517950.19</v>
      </c>
      <c r="C68" s="50" t="s">
        <v>44</v>
      </c>
      <c r="D68" s="127"/>
      <c r="E68" s="118">
        <v>5250319.02</v>
      </c>
    </row>
    <row r="69" spans="1:5" s="1" customFormat="1" ht="21">
      <c r="A69" s="22"/>
      <c r="B69" s="118"/>
      <c r="C69" s="50" t="s">
        <v>45</v>
      </c>
      <c r="D69" s="127"/>
      <c r="E69" s="118"/>
    </row>
    <row r="70" spans="1:5" s="1" customFormat="1" ht="21">
      <c r="A70" s="22"/>
      <c r="B70" s="137"/>
      <c r="C70" s="50" t="s">
        <v>159</v>
      </c>
      <c r="D70" s="127"/>
      <c r="E70" s="138">
        <v>0</v>
      </c>
    </row>
    <row r="71" spans="1:5" s="1" customFormat="1" ht="21.75" thickBot="1">
      <c r="A71" s="22"/>
      <c r="B71" s="122">
        <f>B8+B68-B70</f>
        <v>71817826.47</v>
      </c>
      <c r="C71" s="50" t="s">
        <v>46</v>
      </c>
      <c r="D71" s="128"/>
      <c r="E71" s="129">
        <f>E8+E68-E70</f>
        <v>71817826.47</v>
      </c>
    </row>
    <row r="72" spans="1:5" s="1" customFormat="1" ht="21.75" thickTop="1">
      <c r="A72" s="22"/>
      <c r="B72" s="139"/>
      <c r="C72" s="50"/>
      <c r="D72" s="60"/>
      <c r="E72" s="59"/>
    </row>
    <row r="73" spans="1:5" s="1" customFormat="1" ht="21">
      <c r="A73" s="22"/>
      <c r="B73" s="139"/>
      <c r="C73" s="50"/>
      <c r="D73" s="60"/>
      <c r="E73" s="59"/>
    </row>
    <row r="74" spans="1:5" s="1" customFormat="1" ht="21">
      <c r="A74" s="22"/>
      <c r="B74" s="139"/>
      <c r="C74" s="50"/>
      <c r="D74" s="60"/>
      <c r="E74" s="59"/>
    </row>
    <row r="75" spans="1:6" s="1" customFormat="1" ht="21">
      <c r="A75" s="235" t="s">
        <v>240</v>
      </c>
      <c r="B75" s="235"/>
      <c r="C75" s="235"/>
      <c r="D75" s="235"/>
      <c r="E75" s="235"/>
      <c r="F75" s="48"/>
    </row>
    <row r="76" spans="1:6" s="1" customFormat="1" ht="21">
      <c r="A76" s="234" t="s">
        <v>241</v>
      </c>
      <c r="B76" s="234"/>
      <c r="C76" s="234"/>
      <c r="D76" s="234"/>
      <c r="E76" s="234"/>
      <c r="F76" s="48"/>
    </row>
    <row r="77" spans="1:6" s="1" customFormat="1" ht="21">
      <c r="A77" s="234" t="s">
        <v>129</v>
      </c>
      <c r="B77" s="234"/>
      <c r="C77" s="234"/>
      <c r="D77" s="234"/>
      <c r="E77" s="234"/>
      <c r="F77" s="48"/>
    </row>
    <row r="78" spans="1:5" s="1" customFormat="1" ht="21">
      <c r="A78" s="234"/>
      <c r="B78" s="234"/>
      <c r="C78" s="234"/>
      <c r="D78" s="234"/>
      <c r="E78" s="234"/>
    </row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3" customFormat="1" ht="23.25"/>
    <row r="127" s="3" customFormat="1" ht="23.25"/>
    <row r="128" s="3" customFormat="1" ht="23.25"/>
    <row r="129" s="3" customFormat="1" ht="23.25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pans="1:5" s="3" customFormat="1" ht="23.25">
      <c r="A683" s="19"/>
      <c r="B683" s="19"/>
      <c r="C683" s="19"/>
      <c r="D683" s="19"/>
      <c r="E683" s="19"/>
    </row>
    <row r="684" spans="1:5" s="3" customFormat="1" ht="23.25">
      <c r="A684" s="19"/>
      <c r="B684" s="19"/>
      <c r="C684" s="19"/>
      <c r="D684" s="19"/>
      <c r="E684" s="19"/>
    </row>
    <row r="685" spans="1:5" s="3" customFormat="1" ht="23.25">
      <c r="A685" s="19"/>
      <c r="B685" s="19"/>
      <c r="C685" s="19"/>
      <c r="D685" s="19"/>
      <c r="E685" s="19"/>
    </row>
    <row r="686" spans="1:5" s="3" customFormat="1" ht="23.25">
      <c r="A686" s="19"/>
      <c r="B686" s="19"/>
      <c r="C686" s="19"/>
      <c r="D686" s="19"/>
      <c r="E686" s="19"/>
    </row>
    <row r="687" spans="1:5" s="3" customFormat="1" ht="23.25">
      <c r="A687" s="19"/>
      <c r="B687" s="19"/>
      <c r="C687" s="19"/>
      <c r="D687" s="19"/>
      <c r="E687" s="19"/>
    </row>
    <row r="688" spans="1:5" s="3" customFormat="1" ht="23.25">
      <c r="A688" s="19"/>
      <c r="B688" s="19"/>
      <c r="C688" s="19"/>
      <c r="D688" s="19"/>
      <c r="E688" s="19"/>
    </row>
    <row r="689" spans="1:5" s="3" customFormat="1" ht="23.25">
      <c r="A689" s="19"/>
      <c r="B689" s="19"/>
      <c r="C689" s="19"/>
      <c r="D689" s="19"/>
      <c r="E689" s="19"/>
    </row>
    <row r="690" spans="1:5" s="3" customFormat="1" ht="23.25">
      <c r="A690" s="19"/>
      <c r="B690" s="19"/>
      <c r="C690" s="19"/>
      <c r="D690" s="19"/>
      <c r="E690" s="19"/>
    </row>
    <row r="691" spans="1:5" s="3" customFormat="1" ht="23.25">
      <c r="A691" s="19"/>
      <c r="B691" s="19"/>
      <c r="C691" s="19"/>
      <c r="D691" s="19"/>
      <c r="E691" s="19"/>
    </row>
    <row r="692" spans="1:5" s="3" customFormat="1" ht="23.25">
      <c r="A692" s="19"/>
      <c r="B692" s="19"/>
      <c r="C692" s="19"/>
      <c r="D692" s="19"/>
      <c r="E692" s="19"/>
    </row>
    <row r="693" spans="1:5" s="3" customFormat="1" ht="23.25">
      <c r="A693" s="19"/>
      <c r="B693" s="19"/>
      <c r="C693" s="19"/>
      <c r="D693" s="19"/>
      <c r="E693" s="19"/>
    </row>
    <row r="694" spans="1:5" s="3" customFormat="1" ht="23.25">
      <c r="A694" s="19"/>
      <c r="B694" s="19"/>
      <c r="C694" s="19"/>
      <c r="D694" s="19"/>
      <c r="E694" s="19"/>
    </row>
    <row r="695" spans="1:5" s="3" customFormat="1" ht="23.25">
      <c r="A695" s="19"/>
      <c r="B695" s="19"/>
      <c r="C695" s="19"/>
      <c r="D695" s="19"/>
      <c r="E695" s="19"/>
    </row>
    <row r="696" spans="1:5" s="3" customFormat="1" ht="23.25">
      <c r="A696" s="19"/>
      <c r="B696" s="19"/>
      <c r="C696" s="19"/>
      <c r="D696" s="19"/>
      <c r="E696" s="19"/>
    </row>
    <row r="697" spans="1:5" s="3" customFormat="1" ht="23.25">
      <c r="A697" s="19"/>
      <c r="B697" s="19"/>
      <c r="C697" s="19"/>
      <c r="D697" s="19"/>
      <c r="E697" s="19"/>
    </row>
    <row r="698" spans="1:5" s="3" customFormat="1" ht="23.25">
      <c r="A698" s="19"/>
      <c r="B698" s="19"/>
      <c r="C698" s="19"/>
      <c r="D698" s="19"/>
      <c r="E698" s="19"/>
    </row>
    <row r="699" spans="1:5" s="3" customFormat="1" ht="23.25">
      <c r="A699" s="19"/>
      <c r="B699" s="19"/>
      <c r="C699" s="19"/>
      <c r="D699" s="19"/>
      <c r="E699" s="19"/>
    </row>
    <row r="700" spans="1:5" s="3" customFormat="1" ht="23.25">
      <c r="A700" s="19"/>
      <c r="B700" s="19"/>
      <c r="C700" s="19"/>
      <c r="D700" s="19"/>
      <c r="E700" s="19"/>
    </row>
    <row r="701" spans="1:5" s="3" customFormat="1" ht="23.25">
      <c r="A701" s="19"/>
      <c r="B701" s="19"/>
      <c r="C701" s="19"/>
      <c r="D701" s="19"/>
      <c r="E701" s="19"/>
    </row>
    <row r="702" spans="1:5" s="3" customFormat="1" ht="23.25">
      <c r="A702" s="19"/>
      <c r="B702" s="19"/>
      <c r="C702" s="19"/>
      <c r="D702" s="19"/>
      <c r="E702" s="19"/>
    </row>
    <row r="703" spans="1:5" s="3" customFormat="1" ht="23.25">
      <c r="A703" s="19"/>
      <c r="B703" s="19"/>
      <c r="C703" s="19"/>
      <c r="D703" s="19"/>
      <c r="E703" s="19"/>
    </row>
    <row r="704" spans="1:5" s="3" customFormat="1" ht="23.25">
      <c r="A704" s="19"/>
      <c r="B704" s="19"/>
      <c r="C704" s="19"/>
      <c r="D704" s="19"/>
      <c r="E704" s="19"/>
    </row>
    <row r="705" spans="1:5" s="3" customFormat="1" ht="23.25">
      <c r="A705" s="19"/>
      <c r="B705" s="19"/>
      <c r="C705" s="19"/>
      <c r="D705" s="19"/>
      <c r="E705" s="19"/>
    </row>
    <row r="706" spans="1:5" s="3" customFormat="1" ht="23.25">
      <c r="A706" s="19"/>
      <c r="B706" s="19"/>
      <c r="C706" s="19"/>
      <c r="D706" s="19"/>
      <c r="E706" s="19"/>
    </row>
    <row r="707" spans="1:5" s="3" customFormat="1" ht="23.25">
      <c r="A707" s="19"/>
      <c r="B707" s="19"/>
      <c r="C707" s="19"/>
      <c r="D707" s="19"/>
      <c r="E707" s="19"/>
    </row>
    <row r="708" spans="1:5" s="3" customFormat="1" ht="23.25">
      <c r="A708" s="19"/>
      <c r="B708" s="19"/>
      <c r="C708" s="19"/>
      <c r="D708" s="19"/>
      <c r="E708" s="19"/>
    </row>
    <row r="709" spans="1:5" s="3" customFormat="1" ht="23.25">
      <c r="A709" s="19"/>
      <c r="B709" s="19"/>
      <c r="C709" s="19"/>
      <c r="D709" s="19"/>
      <c r="E709" s="19"/>
    </row>
    <row r="710" spans="1:5" s="3" customFormat="1" ht="23.25">
      <c r="A710" s="19"/>
      <c r="B710" s="19"/>
      <c r="C710" s="19"/>
      <c r="D710" s="19"/>
      <c r="E710" s="19"/>
    </row>
    <row r="711" spans="1:5" s="3" customFormat="1" ht="23.25">
      <c r="A711" s="19"/>
      <c r="B711" s="19"/>
      <c r="C711" s="19"/>
      <c r="D711" s="19"/>
      <c r="E711" s="19"/>
    </row>
    <row r="712" spans="1:5" s="3" customFormat="1" ht="23.25">
      <c r="A712" s="19"/>
      <c r="B712" s="19"/>
      <c r="C712" s="19"/>
      <c r="D712" s="19"/>
      <c r="E712" s="19"/>
    </row>
    <row r="713" spans="1:5" s="3" customFormat="1" ht="23.25">
      <c r="A713" s="19"/>
      <c r="B713" s="19"/>
      <c r="C713" s="19"/>
      <c r="D713" s="19"/>
      <c r="E713" s="19"/>
    </row>
    <row r="714" spans="1:5" s="3" customFormat="1" ht="23.25">
      <c r="A714" s="19"/>
      <c r="B714" s="19"/>
      <c r="C714" s="19"/>
      <c r="D714" s="19"/>
      <c r="E714" s="19"/>
    </row>
    <row r="715" spans="1:5" s="3" customFormat="1" ht="23.25">
      <c r="A715" s="19"/>
      <c r="B715" s="19"/>
      <c r="C715" s="19"/>
      <c r="D715" s="19"/>
      <c r="E715" s="19"/>
    </row>
    <row r="716" spans="1:5" s="3" customFormat="1" ht="23.25">
      <c r="A716" s="19"/>
      <c r="B716" s="19"/>
      <c r="C716" s="19"/>
      <c r="D716" s="19"/>
      <c r="E716" s="19"/>
    </row>
    <row r="717" spans="1:5" s="3" customFormat="1" ht="23.25">
      <c r="A717" s="19"/>
      <c r="B717" s="19"/>
      <c r="C717" s="19"/>
      <c r="D717" s="19"/>
      <c r="E717" s="19"/>
    </row>
    <row r="718" spans="1:5" s="3" customFormat="1" ht="23.25">
      <c r="A718" s="19"/>
      <c r="B718" s="19"/>
      <c r="C718" s="19"/>
      <c r="D718" s="19"/>
      <c r="E718" s="19"/>
    </row>
    <row r="719" spans="1:5" s="3" customFormat="1" ht="23.25">
      <c r="A719" s="19"/>
      <c r="B719" s="19"/>
      <c r="C719" s="19"/>
      <c r="D719" s="19"/>
      <c r="E719" s="19"/>
    </row>
    <row r="720" spans="1:5" s="3" customFormat="1" ht="23.25">
      <c r="A720" s="19"/>
      <c r="B720" s="19"/>
      <c r="C720" s="19"/>
      <c r="D720" s="19"/>
      <c r="E720" s="19"/>
    </row>
    <row r="721" spans="1:5" s="3" customFormat="1" ht="23.25">
      <c r="A721" s="19"/>
      <c r="B721" s="19"/>
      <c r="C721" s="19"/>
      <c r="D721" s="19"/>
      <c r="E721" s="19"/>
    </row>
    <row r="722" spans="1:5" s="3" customFormat="1" ht="23.25">
      <c r="A722" s="19"/>
      <c r="B722" s="19"/>
      <c r="C722" s="19"/>
      <c r="D722" s="19"/>
      <c r="E722" s="19"/>
    </row>
    <row r="723" spans="1:5" s="3" customFormat="1" ht="23.25">
      <c r="A723" s="19"/>
      <c r="B723" s="19"/>
      <c r="C723" s="19"/>
      <c r="D723" s="19"/>
      <c r="E723" s="19"/>
    </row>
    <row r="724" spans="1:5" s="3" customFormat="1" ht="23.25">
      <c r="A724" s="19"/>
      <c r="B724" s="19"/>
      <c r="C724" s="19"/>
      <c r="D724" s="19"/>
      <c r="E724" s="19"/>
    </row>
    <row r="725" spans="1:5" s="3" customFormat="1" ht="23.25">
      <c r="A725" s="19"/>
      <c r="B725" s="19"/>
      <c r="C725" s="19"/>
      <c r="D725" s="19"/>
      <c r="E725" s="19"/>
    </row>
    <row r="726" spans="1:5" s="3" customFormat="1" ht="23.25">
      <c r="A726" s="19"/>
      <c r="B726" s="19"/>
      <c r="C726" s="19"/>
      <c r="D726" s="19"/>
      <c r="E726" s="19"/>
    </row>
    <row r="727" spans="1:5" s="3" customFormat="1" ht="23.25">
      <c r="A727" s="19"/>
      <c r="B727" s="19"/>
      <c r="C727" s="19"/>
      <c r="D727" s="19"/>
      <c r="E727" s="19"/>
    </row>
    <row r="728" spans="1:5" s="3" customFormat="1" ht="23.25">
      <c r="A728" s="19"/>
      <c r="B728" s="19"/>
      <c r="C728" s="19"/>
      <c r="D728" s="19"/>
      <c r="E728" s="19"/>
    </row>
    <row r="729" spans="1:5" s="3" customFormat="1" ht="23.25">
      <c r="A729" s="19"/>
      <c r="B729" s="19"/>
      <c r="C729" s="19"/>
      <c r="D729" s="19"/>
      <c r="E729" s="19"/>
    </row>
    <row r="730" spans="1:5" s="3" customFormat="1" ht="23.25">
      <c r="A730" s="19"/>
      <c r="B730" s="19"/>
      <c r="C730" s="19"/>
      <c r="D730" s="19"/>
      <c r="E730" s="19"/>
    </row>
    <row r="731" spans="1:5" s="3" customFormat="1" ht="23.25">
      <c r="A731" s="19"/>
      <c r="B731" s="19"/>
      <c r="C731" s="19"/>
      <c r="D731" s="19"/>
      <c r="E731" s="19"/>
    </row>
    <row r="732" spans="1:5" s="3" customFormat="1" ht="23.25">
      <c r="A732" s="19"/>
      <c r="B732" s="19"/>
      <c r="C732" s="19"/>
      <c r="D732" s="19"/>
      <c r="E732" s="19"/>
    </row>
    <row r="733" spans="1:5" s="3" customFormat="1" ht="23.25">
      <c r="A733" s="19"/>
      <c r="B733" s="19"/>
      <c r="C733" s="19"/>
      <c r="D733" s="19"/>
      <c r="E733" s="19"/>
    </row>
    <row r="734" spans="1:5" s="3" customFormat="1" ht="23.25">
      <c r="A734" s="19"/>
      <c r="B734" s="19"/>
      <c r="C734" s="19"/>
      <c r="D734" s="19"/>
      <c r="E734" s="19"/>
    </row>
    <row r="735" spans="1:5" s="3" customFormat="1" ht="23.25">
      <c r="A735" s="19"/>
      <c r="B735" s="19"/>
      <c r="C735" s="19"/>
      <c r="D735" s="19"/>
      <c r="E735" s="19"/>
    </row>
    <row r="736" spans="1:5" s="3" customFormat="1" ht="23.25">
      <c r="A736" s="19"/>
      <c r="B736" s="19"/>
      <c r="C736" s="19"/>
      <c r="D736" s="19"/>
      <c r="E736" s="19"/>
    </row>
    <row r="737" spans="1:5" s="3" customFormat="1" ht="23.25">
      <c r="A737" s="19"/>
      <c r="B737" s="19"/>
      <c r="C737" s="19"/>
      <c r="D737" s="19"/>
      <c r="E737" s="19"/>
    </row>
    <row r="738" spans="1:5" s="3" customFormat="1" ht="23.25">
      <c r="A738" s="19"/>
      <c r="B738" s="19"/>
      <c r="C738" s="19"/>
      <c r="D738" s="19"/>
      <c r="E738" s="19"/>
    </row>
    <row r="739" spans="1:5" s="3" customFormat="1" ht="23.25">
      <c r="A739" s="19"/>
      <c r="B739" s="19"/>
      <c r="C739" s="19"/>
      <c r="D739" s="19"/>
      <c r="E739" s="19"/>
    </row>
    <row r="740" spans="1:5" s="3" customFormat="1" ht="23.25">
      <c r="A740" s="19"/>
      <c r="B740" s="19"/>
      <c r="C740" s="19"/>
      <c r="D740" s="19"/>
      <c r="E740" s="19"/>
    </row>
    <row r="741" spans="1:5" s="3" customFormat="1" ht="23.25">
      <c r="A741" s="19"/>
      <c r="B741" s="19"/>
      <c r="C741" s="19"/>
      <c r="D741" s="19"/>
      <c r="E741" s="19"/>
    </row>
    <row r="742" spans="1:5" s="3" customFormat="1" ht="23.25">
      <c r="A742" s="19"/>
      <c r="B742" s="19"/>
      <c r="C742" s="19"/>
      <c r="D742" s="19"/>
      <c r="E742" s="19"/>
    </row>
    <row r="743" spans="1:5" s="3" customFormat="1" ht="23.25">
      <c r="A743" s="19"/>
      <c r="B743" s="19"/>
      <c r="C743" s="19"/>
      <c r="D743" s="19"/>
      <c r="E743" s="19"/>
    </row>
    <row r="744" spans="1:5" s="3" customFormat="1" ht="23.25">
      <c r="A744" s="19"/>
      <c r="B744" s="19"/>
      <c r="C744" s="19"/>
      <c r="D744" s="19"/>
      <c r="E744" s="19"/>
    </row>
    <row r="745" spans="1:5" s="3" customFormat="1" ht="23.25">
      <c r="A745" s="19"/>
      <c r="B745" s="19"/>
      <c r="C745" s="19"/>
      <c r="D745" s="19"/>
      <c r="E745" s="19"/>
    </row>
    <row r="746" spans="1:5" s="3" customFormat="1" ht="23.25">
      <c r="A746" s="19"/>
      <c r="B746" s="19"/>
      <c r="C746" s="19"/>
      <c r="D746" s="19"/>
      <c r="E746" s="19"/>
    </row>
    <row r="747" spans="1:5" s="3" customFormat="1" ht="23.25">
      <c r="A747" s="19"/>
      <c r="B747" s="19"/>
      <c r="C747" s="19"/>
      <c r="D747" s="19"/>
      <c r="E747" s="19"/>
    </row>
    <row r="748" spans="1:5" s="3" customFormat="1" ht="23.25">
      <c r="A748" s="19"/>
      <c r="B748" s="19"/>
      <c r="C748" s="19"/>
      <c r="D748" s="19"/>
      <c r="E748" s="19"/>
    </row>
    <row r="749" spans="1:5" s="3" customFormat="1" ht="23.25">
      <c r="A749" s="19"/>
      <c r="B749" s="19"/>
      <c r="C749" s="19"/>
      <c r="D749" s="19"/>
      <c r="E749" s="19"/>
    </row>
    <row r="750" spans="1:5" s="3" customFormat="1" ht="23.25">
      <c r="A750" s="19"/>
      <c r="B750" s="19"/>
      <c r="C750" s="19"/>
      <c r="D750" s="19"/>
      <c r="E750" s="19"/>
    </row>
    <row r="751" spans="1:5" s="3" customFormat="1" ht="23.25">
      <c r="A751" s="19"/>
      <c r="B751" s="19"/>
      <c r="C751" s="19"/>
      <c r="D751" s="19"/>
      <c r="E751" s="19"/>
    </row>
    <row r="752" spans="1:5" s="3" customFormat="1" ht="23.25">
      <c r="A752" s="19"/>
      <c r="B752" s="19"/>
      <c r="C752" s="19"/>
      <c r="D752" s="19"/>
      <c r="E752" s="19"/>
    </row>
    <row r="753" spans="1:5" s="3" customFormat="1" ht="23.25">
      <c r="A753" s="19"/>
      <c r="B753" s="19"/>
      <c r="C753" s="19"/>
      <c r="D753" s="19"/>
      <c r="E753" s="19"/>
    </row>
    <row r="754" spans="1:5" s="3" customFormat="1" ht="23.25">
      <c r="A754" s="19"/>
      <c r="B754" s="19"/>
      <c r="C754" s="19"/>
      <c r="D754" s="19"/>
      <c r="E754" s="19"/>
    </row>
    <row r="755" spans="1:5" s="3" customFormat="1" ht="23.25">
      <c r="A755" s="19"/>
      <c r="B755" s="19"/>
      <c r="C755" s="19"/>
      <c r="D755" s="19"/>
      <c r="E755" s="19"/>
    </row>
    <row r="756" spans="1:5" s="3" customFormat="1" ht="23.25">
      <c r="A756" s="19"/>
      <c r="B756" s="19"/>
      <c r="C756" s="19"/>
      <c r="D756" s="19"/>
      <c r="E756" s="19"/>
    </row>
    <row r="757" spans="1:5" s="3" customFormat="1" ht="23.25">
      <c r="A757" s="19"/>
      <c r="B757" s="19"/>
      <c r="C757" s="19"/>
      <c r="D757" s="19"/>
      <c r="E757" s="19"/>
    </row>
    <row r="758" spans="1:5" s="3" customFormat="1" ht="23.25">
      <c r="A758" s="19"/>
      <c r="B758" s="19"/>
      <c r="C758" s="19"/>
      <c r="D758" s="19"/>
      <c r="E758" s="19"/>
    </row>
    <row r="759" spans="1:5" s="3" customFormat="1" ht="23.25">
      <c r="A759" s="19"/>
      <c r="B759" s="19"/>
      <c r="C759" s="19"/>
      <c r="D759" s="19"/>
      <c r="E759" s="19"/>
    </row>
    <row r="760" spans="1:5" s="3" customFormat="1" ht="23.25">
      <c r="A760" s="19"/>
      <c r="B760" s="19"/>
      <c r="C760" s="19"/>
      <c r="D760" s="19"/>
      <c r="E760" s="19"/>
    </row>
    <row r="761" spans="1:5" s="3" customFormat="1" ht="23.25">
      <c r="A761" s="19"/>
      <c r="B761" s="19"/>
      <c r="C761" s="19"/>
      <c r="D761" s="19"/>
      <c r="E761" s="19"/>
    </row>
    <row r="762" spans="1:5" s="3" customFormat="1" ht="23.25">
      <c r="A762" s="19"/>
      <c r="B762" s="19"/>
      <c r="C762" s="19"/>
      <c r="D762" s="19"/>
      <c r="E762" s="19"/>
    </row>
    <row r="763" spans="1:5" s="3" customFormat="1" ht="23.25">
      <c r="A763" s="19"/>
      <c r="B763" s="19"/>
      <c r="C763" s="19"/>
      <c r="D763" s="19"/>
      <c r="E763" s="19"/>
    </row>
    <row r="764" spans="1:5" s="3" customFormat="1" ht="23.25">
      <c r="A764" s="19"/>
      <c r="B764" s="19"/>
      <c r="C764" s="19"/>
      <c r="D764" s="19"/>
      <c r="E764" s="19"/>
    </row>
    <row r="765" spans="1:5" s="3" customFormat="1" ht="23.25">
      <c r="A765" s="19"/>
      <c r="B765" s="19"/>
      <c r="C765" s="19"/>
      <c r="D765" s="19"/>
      <c r="E765" s="19"/>
    </row>
    <row r="766" spans="1:5" s="3" customFormat="1" ht="23.25">
      <c r="A766" s="19"/>
      <c r="B766" s="19"/>
      <c r="C766" s="19"/>
      <c r="D766" s="19"/>
      <c r="E766" s="19"/>
    </row>
    <row r="767" spans="1:5" s="3" customFormat="1" ht="23.25">
      <c r="A767" s="19"/>
      <c r="B767" s="19"/>
      <c r="C767" s="19"/>
      <c r="D767" s="19"/>
      <c r="E767" s="19"/>
    </row>
    <row r="768" spans="1:5" s="3" customFormat="1" ht="23.25">
      <c r="A768" s="19"/>
      <c r="B768" s="19"/>
      <c r="C768" s="19"/>
      <c r="D768" s="19"/>
      <c r="E768" s="19"/>
    </row>
    <row r="769" spans="1:5" s="3" customFormat="1" ht="23.25">
      <c r="A769" s="19"/>
      <c r="B769" s="19"/>
      <c r="C769" s="19"/>
      <c r="D769" s="19"/>
      <c r="E769" s="19"/>
    </row>
    <row r="770" spans="1:5" s="3" customFormat="1" ht="23.25">
      <c r="A770" s="19"/>
      <c r="B770" s="19"/>
      <c r="C770" s="19"/>
      <c r="D770" s="19"/>
      <c r="E770" s="19"/>
    </row>
    <row r="771" spans="1:5" s="3" customFormat="1" ht="23.25">
      <c r="A771" s="19"/>
      <c r="B771" s="19"/>
      <c r="C771" s="19"/>
      <c r="D771" s="19"/>
      <c r="E771" s="19"/>
    </row>
    <row r="772" spans="1:5" s="3" customFormat="1" ht="23.25">
      <c r="A772" s="19"/>
      <c r="B772" s="19"/>
      <c r="C772" s="19"/>
      <c r="D772" s="19"/>
      <c r="E772" s="19"/>
    </row>
    <row r="773" spans="1:5" s="3" customFormat="1" ht="23.25">
      <c r="A773" s="19"/>
      <c r="B773" s="19"/>
      <c r="C773" s="19"/>
      <c r="D773" s="19"/>
      <c r="E773" s="19"/>
    </row>
    <row r="774" spans="1:5" s="3" customFormat="1" ht="23.25">
      <c r="A774" s="19"/>
      <c r="B774" s="19"/>
      <c r="C774" s="19"/>
      <c r="D774" s="19"/>
      <c r="E774" s="19"/>
    </row>
    <row r="775" spans="1:5" s="3" customFormat="1" ht="23.25">
      <c r="A775" s="19"/>
      <c r="B775" s="19"/>
      <c r="C775" s="19"/>
      <c r="D775" s="19"/>
      <c r="E775" s="19"/>
    </row>
    <row r="776" spans="1:5" s="3" customFormat="1" ht="23.25">
      <c r="A776" s="19"/>
      <c r="B776" s="19"/>
      <c r="C776" s="19"/>
      <c r="D776" s="19"/>
      <c r="E776" s="19"/>
    </row>
    <row r="777" spans="1:5" s="3" customFormat="1" ht="23.25">
      <c r="A777" s="19"/>
      <c r="B777" s="19"/>
      <c r="C777" s="19"/>
      <c r="D777" s="19"/>
      <c r="E777" s="19"/>
    </row>
    <row r="778" spans="1:5" s="3" customFormat="1" ht="23.25">
      <c r="A778" s="19"/>
      <c r="B778" s="19"/>
      <c r="C778" s="19"/>
      <c r="D778" s="19"/>
      <c r="E778" s="19"/>
    </row>
    <row r="779" spans="1:5" s="3" customFormat="1" ht="23.25">
      <c r="A779" s="19"/>
      <c r="B779" s="19"/>
      <c r="C779" s="19"/>
      <c r="D779" s="19"/>
      <c r="E779" s="19"/>
    </row>
    <row r="780" spans="1:5" s="3" customFormat="1" ht="23.25">
      <c r="A780" s="19"/>
      <c r="B780" s="19"/>
      <c r="C780" s="19"/>
      <c r="D780" s="19"/>
      <c r="E780" s="19"/>
    </row>
    <row r="781" spans="1:5" s="3" customFormat="1" ht="23.25">
      <c r="A781" s="19"/>
      <c r="B781" s="19"/>
      <c r="C781" s="19"/>
      <c r="D781" s="19"/>
      <c r="E781" s="19"/>
    </row>
    <row r="782" spans="1:5" s="3" customFormat="1" ht="23.25">
      <c r="A782" s="19"/>
      <c r="B782" s="19"/>
      <c r="C782" s="19"/>
      <c r="D782" s="19"/>
      <c r="E782" s="19"/>
    </row>
    <row r="783" spans="1:5" s="3" customFormat="1" ht="23.25">
      <c r="A783" s="19"/>
      <c r="B783" s="19"/>
      <c r="C783" s="19"/>
      <c r="D783" s="19"/>
      <c r="E783" s="19"/>
    </row>
    <row r="784" spans="1:5" s="3" customFormat="1" ht="23.25">
      <c r="A784" s="19"/>
      <c r="B784" s="19"/>
      <c r="C784" s="19"/>
      <c r="D784" s="19"/>
      <c r="E784" s="19"/>
    </row>
    <row r="785" spans="1:5" s="3" customFormat="1" ht="23.25">
      <c r="A785" s="19"/>
      <c r="B785" s="19"/>
      <c r="C785" s="19"/>
      <c r="D785" s="19"/>
      <c r="E785" s="19"/>
    </row>
    <row r="786" spans="1:5" s="3" customFormat="1" ht="23.25">
      <c r="A786" s="19"/>
      <c r="B786" s="19"/>
      <c r="C786" s="19"/>
      <c r="D786" s="19"/>
      <c r="E786" s="19"/>
    </row>
    <row r="787" spans="1:5" s="3" customFormat="1" ht="23.25">
      <c r="A787" s="19"/>
      <c r="B787" s="19"/>
      <c r="C787" s="19"/>
      <c r="D787" s="19"/>
      <c r="E787" s="19"/>
    </row>
    <row r="788" spans="1:5" s="3" customFormat="1" ht="23.25">
      <c r="A788" s="19"/>
      <c r="B788" s="19"/>
      <c r="C788" s="19"/>
      <c r="D788" s="19"/>
      <c r="E788" s="19"/>
    </row>
    <row r="789" spans="1:5" s="3" customFormat="1" ht="23.25">
      <c r="A789" s="19"/>
      <c r="B789" s="19"/>
      <c r="C789" s="19"/>
      <c r="D789" s="19"/>
      <c r="E789" s="19"/>
    </row>
    <row r="790" spans="1:5" s="3" customFormat="1" ht="23.25">
      <c r="A790" s="19"/>
      <c r="B790" s="19"/>
      <c r="C790" s="19"/>
      <c r="D790" s="19"/>
      <c r="E790" s="19"/>
    </row>
    <row r="791" spans="1:5" s="3" customFormat="1" ht="23.25">
      <c r="A791" s="19"/>
      <c r="B791" s="19"/>
      <c r="C791" s="19"/>
      <c r="D791" s="19"/>
      <c r="E791" s="19"/>
    </row>
    <row r="792" spans="1:5" s="3" customFormat="1" ht="23.25">
      <c r="A792" s="19"/>
      <c r="B792" s="19"/>
      <c r="C792" s="19"/>
      <c r="D792" s="19"/>
      <c r="E792" s="19"/>
    </row>
    <row r="793" spans="1:5" s="3" customFormat="1" ht="23.25">
      <c r="A793" s="19"/>
      <c r="B793" s="19"/>
      <c r="C793" s="19"/>
      <c r="D793" s="19"/>
      <c r="E793" s="19"/>
    </row>
    <row r="794" spans="1:5" s="3" customFormat="1" ht="23.25">
      <c r="A794" s="19"/>
      <c r="B794" s="19"/>
      <c r="C794" s="19"/>
      <c r="D794" s="19"/>
      <c r="E794" s="19"/>
    </row>
    <row r="795" spans="1:5" s="3" customFormat="1" ht="23.25">
      <c r="A795" s="19"/>
      <c r="B795" s="19"/>
      <c r="C795" s="19"/>
      <c r="D795" s="19"/>
      <c r="E795" s="19"/>
    </row>
    <row r="796" spans="1:5" s="3" customFormat="1" ht="23.25">
      <c r="A796" s="19"/>
      <c r="B796" s="19"/>
      <c r="C796" s="19"/>
      <c r="D796" s="19"/>
      <c r="E796" s="19"/>
    </row>
    <row r="797" spans="1:5" s="3" customFormat="1" ht="23.25">
      <c r="A797" s="19"/>
      <c r="B797" s="19"/>
      <c r="C797" s="19"/>
      <c r="D797" s="19"/>
      <c r="E797" s="19"/>
    </row>
    <row r="798" spans="1:5" s="3" customFormat="1" ht="23.25">
      <c r="A798" s="19"/>
      <c r="B798" s="19"/>
      <c r="C798" s="19"/>
      <c r="D798" s="19"/>
      <c r="E798" s="19"/>
    </row>
    <row r="799" spans="1:5" s="3" customFormat="1" ht="23.25">
      <c r="A799" s="19"/>
      <c r="B799" s="19"/>
      <c r="C799" s="19"/>
      <c r="D799" s="19"/>
      <c r="E799" s="19"/>
    </row>
    <row r="800" spans="1:5" s="3" customFormat="1" ht="23.25">
      <c r="A800" s="19"/>
      <c r="B800" s="19"/>
      <c r="C800" s="19"/>
      <c r="D800" s="19"/>
      <c r="E800" s="19"/>
    </row>
    <row r="801" spans="1:5" s="3" customFormat="1" ht="23.25">
      <c r="A801" s="19"/>
      <c r="B801" s="19"/>
      <c r="C801" s="19"/>
      <c r="D801" s="19"/>
      <c r="E801" s="19"/>
    </row>
    <row r="802" spans="1:5" s="3" customFormat="1" ht="23.25">
      <c r="A802" s="19"/>
      <c r="B802" s="19"/>
      <c r="C802" s="19"/>
      <c r="D802" s="19"/>
      <c r="E802" s="19"/>
    </row>
    <row r="803" spans="1:5" s="3" customFormat="1" ht="23.25">
      <c r="A803" s="19"/>
      <c r="B803" s="19"/>
      <c r="C803" s="19"/>
      <c r="D803" s="19"/>
      <c r="E803" s="19"/>
    </row>
    <row r="804" spans="1:5" s="3" customFormat="1" ht="23.25">
      <c r="A804" s="19"/>
      <c r="B804" s="19"/>
      <c r="C804" s="19"/>
      <c r="D804" s="19"/>
      <c r="E804" s="19"/>
    </row>
    <row r="805" spans="1:5" s="3" customFormat="1" ht="23.25">
      <c r="A805" s="19"/>
      <c r="B805" s="19"/>
      <c r="C805" s="19"/>
      <c r="D805" s="19"/>
      <c r="E805" s="19"/>
    </row>
    <row r="806" spans="1:5" s="3" customFormat="1" ht="23.25">
      <c r="A806" s="19"/>
      <c r="B806" s="19"/>
      <c r="C806" s="19"/>
      <c r="D806" s="19"/>
      <c r="E806" s="19"/>
    </row>
    <row r="807" spans="1:5" s="3" customFormat="1" ht="23.25">
      <c r="A807" s="19"/>
      <c r="B807" s="19"/>
      <c r="C807" s="19"/>
      <c r="D807" s="19"/>
      <c r="E807" s="19"/>
    </row>
    <row r="808" spans="1:5" s="3" customFormat="1" ht="23.25">
      <c r="A808" s="19"/>
      <c r="B808" s="19"/>
      <c r="C808" s="19"/>
      <c r="D808" s="19"/>
      <c r="E808" s="19"/>
    </row>
    <row r="809" spans="1:5" s="3" customFormat="1" ht="23.25">
      <c r="A809" s="19"/>
      <c r="B809" s="19"/>
      <c r="C809" s="19"/>
      <c r="D809" s="19"/>
      <c r="E809" s="19"/>
    </row>
    <row r="810" spans="1:5" s="3" customFormat="1" ht="23.25">
      <c r="A810" s="19"/>
      <c r="B810" s="19"/>
      <c r="C810" s="19"/>
      <c r="D810" s="19"/>
      <c r="E810" s="19"/>
    </row>
    <row r="811" spans="1:5" s="3" customFormat="1" ht="23.25">
      <c r="A811" s="19"/>
      <c r="B811" s="19"/>
      <c r="C811" s="19"/>
      <c r="D811" s="19"/>
      <c r="E811" s="19"/>
    </row>
    <row r="812" spans="1:5" s="3" customFormat="1" ht="23.25">
      <c r="A812" s="19"/>
      <c r="B812" s="19"/>
      <c r="C812" s="19"/>
      <c r="D812" s="19"/>
      <c r="E812" s="19"/>
    </row>
    <row r="813" spans="1:5" s="3" customFormat="1" ht="23.25">
      <c r="A813" s="19"/>
      <c r="B813" s="19"/>
      <c r="C813" s="19"/>
      <c r="D813" s="19"/>
      <c r="E813" s="19"/>
    </row>
    <row r="814" spans="1:5" s="3" customFormat="1" ht="23.25">
      <c r="A814" s="19"/>
      <c r="B814" s="19"/>
      <c r="C814" s="19"/>
      <c r="D814" s="19"/>
      <c r="E814" s="19"/>
    </row>
    <row r="815" spans="1:5" s="3" customFormat="1" ht="23.25">
      <c r="A815" s="19"/>
      <c r="B815" s="19"/>
      <c r="C815" s="19"/>
      <c r="D815" s="19"/>
      <c r="E815" s="19"/>
    </row>
    <row r="816" spans="1:5" s="3" customFormat="1" ht="23.25">
      <c r="A816" s="19"/>
      <c r="B816" s="19"/>
      <c r="C816" s="19"/>
      <c r="D816" s="19"/>
      <c r="E816" s="19"/>
    </row>
    <row r="817" spans="1:5" s="3" customFormat="1" ht="23.25">
      <c r="A817" s="19"/>
      <c r="B817" s="19"/>
      <c r="C817" s="19"/>
      <c r="D817" s="19"/>
      <c r="E817" s="19"/>
    </row>
    <row r="818" spans="1:5" s="3" customFormat="1" ht="23.25">
      <c r="A818" s="19"/>
      <c r="B818" s="19"/>
      <c r="C818" s="19"/>
      <c r="D818" s="19"/>
      <c r="E818" s="19"/>
    </row>
    <row r="819" spans="1:5" s="3" customFormat="1" ht="23.25">
      <c r="A819" s="19"/>
      <c r="B819" s="19"/>
      <c r="C819" s="19"/>
      <c r="D819" s="19"/>
      <c r="E819" s="19"/>
    </row>
    <row r="820" spans="1:5" s="3" customFormat="1" ht="23.25">
      <c r="A820" s="19"/>
      <c r="B820" s="19"/>
      <c r="C820" s="19"/>
      <c r="D820" s="19"/>
      <c r="E820" s="19"/>
    </row>
    <row r="821" spans="1:5" s="3" customFormat="1" ht="23.25">
      <c r="A821" s="19"/>
      <c r="B821" s="19"/>
      <c r="C821" s="19"/>
      <c r="D821" s="19"/>
      <c r="E821" s="19"/>
    </row>
    <row r="822" spans="1:5" s="3" customFormat="1" ht="23.25">
      <c r="A822" s="19"/>
      <c r="B822" s="19"/>
      <c r="C822" s="19"/>
      <c r="D822" s="19"/>
      <c r="E822" s="19"/>
    </row>
    <row r="823" spans="1:5" s="3" customFormat="1" ht="23.25">
      <c r="A823" s="19"/>
      <c r="B823" s="19"/>
      <c r="C823" s="19"/>
      <c r="D823" s="19"/>
      <c r="E823" s="19"/>
    </row>
    <row r="824" spans="1:5" s="3" customFormat="1" ht="23.25">
      <c r="A824" s="19"/>
      <c r="B824" s="19"/>
      <c r="C824" s="19"/>
      <c r="D824" s="19"/>
      <c r="E824" s="19"/>
    </row>
    <row r="825" spans="1:5" s="3" customFormat="1" ht="23.25">
      <c r="A825" s="19"/>
      <c r="B825" s="19"/>
      <c r="C825" s="19"/>
      <c r="D825" s="19"/>
      <c r="E825" s="19"/>
    </row>
    <row r="826" spans="1:5" s="3" customFormat="1" ht="23.25">
      <c r="A826" s="19"/>
      <c r="B826" s="19"/>
      <c r="C826" s="19"/>
      <c r="D826" s="19"/>
      <c r="E826" s="19"/>
    </row>
    <row r="827" spans="1:5" s="3" customFormat="1" ht="23.25">
      <c r="A827" s="19"/>
      <c r="B827" s="19"/>
      <c r="C827" s="19"/>
      <c r="D827" s="19"/>
      <c r="E827" s="19"/>
    </row>
    <row r="828" spans="1:5" s="3" customFormat="1" ht="23.25">
      <c r="A828" s="19"/>
      <c r="B828" s="19"/>
      <c r="C828" s="19"/>
      <c r="D828" s="19"/>
      <c r="E828" s="19"/>
    </row>
    <row r="829" spans="1:5" s="3" customFormat="1" ht="23.25">
      <c r="A829" s="19"/>
      <c r="B829" s="19"/>
      <c r="C829" s="19"/>
      <c r="D829" s="19"/>
      <c r="E829" s="19"/>
    </row>
    <row r="830" spans="1:5" s="3" customFormat="1" ht="23.25">
      <c r="A830" s="19"/>
      <c r="B830" s="19"/>
      <c r="C830" s="19"/>
      <c r="D830" s="19"/>
      <c r="E830" s="19"/>
    </row>
    <row r="831" spans="1:5" s="3" customFormat="1" ht="23.25">
      <c r="A831" s="19"/>
      <c r="B831" s="19"/>
      <c r="C831" s="19"/>
      <c r="D831" s="19"/>
      <c r="E831" s="19"/>
    </row>
    <row r="832" spans="1:5" s="3" customFormat="1" ht="23.25">
      <c r="A832" s="19"/>
      <c r="B832" s="19"/>
      <c r="C832" s="19"/>
      <c r="D832" s="19"/>
      <c r="E832" s="19"/>
    </row>
    <row r="833" spans="1:5" s="3" customFormat="1" ht="23.25">
      <c r="A833" s="19"/>
      <c r="B833" s="19"/>
      <c r="C833" s="19"/>
      <c r="D833" s="19"/>
      <c r="E833" s="19"/>
    </row>
    <row r="834" spans="1:5" s="3" customFormat="1" ht="23.25">
      <c r="A834" s="19"/>
      <c r="B834" s="19"/>
      <c r="C834" s="19"/>
      <c r="D834" s="19"/>
      <c r="E834" s="19"/>
    </row>
    <row r="835" spans="1:5" s="3" customFormat="1" ht="23.25">
      <c r="A835" s="19"/>
      <c r="B835" s="19"/>
      <c r="C835" s="19"/>
      <c r="D835" s="19"/>
      <c r="E835" s="19"/>
    </row>
    <row r="836" spans="1:5" s="3" customFormat="1" ht="23.25">
      <c r="A836" s="19"/>
      <c r="B836" s="19"/>
      <c r="C836" s="19"/>
      <c r="D836" s="19"/>
      <c r="E836" s="19"/>
    </row>
    <row r="837" spans="1:5" s="3" customFormat="1" ht="23.25">
      <c r="A837" s="19"/>
      <c r="B837" s="19"/>
      <c r="C837" s="19"/>
      <c r="D837" s="19"/>
      <c r="E837" s="19"/>
    </row>
    <row r="838" spans="1:5" s="3" customFormat="1" ht="23.25">
      <c r="A838" s="19"/>
      <c r="B838" s="19"/>
      <c r="C838" s="19"/>
      <c r="D838" s="19"/>
      <c r="E838" s="19"/>
    </row>
    <row r="839" spans="1:5" s="3" customFormat="1" ht="23.25">
      <c r="A839" s="19"/>
      <c r="B839" s="19"/>
      <c r="C839" s="19"/>
      <c r="D839" s="19"/>
      <c r="E839" s="19"/>
    </row>
    <row r="840" spans="1:5" s="3" customFormat="1" ht="23.25">
      <c r="A840" s="19"/>
      <c r="B840" s="19"/>
      <c r="C840" s="19"/>
      <c r="D840" s="19"/>
      <c r="E840" s="19"/>
    </row>
    <row r="841" spans="1:5" s="3" customFormat="1" ht="23.25">
      <c r="A841" s="19"/>
      <c r="B841" s="19"/>
      <c r="C841" s="19"/>
      <c r="D841" s="19"/>
      <c r="E841" s="19"/>
    </row>
    <row r="842" spans="1:5" s="3" customFormat="1" ht="23.25">
      <c r="A842" s="19"/>
      <c r="B842" s="19"/>
      <c r="C842" s="19"/>
      <c r="D842" s="19"/>
      <c r="E842" s="19"/>
    </row>
    <row r="843" spans="1:5" s="3" customFormat="1" ht="23.25">
      <c r="A843" s="19"/>
      <c r="B843" s="19"/>
      <c r="C843" s="19"/>
      <c r="D843" s="19"/>
      <c r="E843" s="19"/>
    </row>
    <row r="844" spans="1:5" s="3" customFormat="1" ht="23.25">
      <c r="A844" s="19"/>
      <c r="B844" s="19"/>
      <c r="C844" s="19"/>
      <c r="D844" s="19"/>
      <c r="E844" s="19"/>
    </row>
    <row r="845" spans="1:5" s="3" customFormat="1" ht="23.25">
      <c r="A845" s="19"/>
      <c r="B845" s="19"/>
      <c r="C845" s="19"/>
      <c r="D845" s="19"/>
      <c r="E845" s="19"/>
    </row>
    <row r="846" spans="1:5" s="3" customFormat="1" ht="23.25">
      <c r="A846" s="19"/>
      <c r="B846" s="19"/>
      <c r="C846" s="19"/>
      <c r="D846" s="19"/>
      <c r="E846" s="19"/>
    </row>
    <row r="847" spans="1:5" s="3" customFormat="1" ht="23.25">
      <c r="A847" s="19"/>
      <c r="B847" s="19"/>
      <c r="C847" s="19"/>
      <c r="D847" s="19"/>
      <c r="E847" s="19"/>
    </row>
    <row r="848" spans="1:5" s="3" customFormat="1" ht="23.25">
      <c r="A848" s="19"/>
      <c r="B848" s="19"/>
      <c r="C848" s="19"/>
      <c r="D848" s="19"/>
      <c r="E848" s="19"/>
    </row>
    <row r="849" spans="1:5" s="3" customFormat="1" ht="23.25">
      <c r="A849" s="19"/>
      <c r="B849" s="19"/>
      <c r="C849" s="19"/>
      <c r="D849" s="19"/>
      <c r="E849" s="19"/>
    </row>
    <row r="850" spans="1:5" s="3" customFormat="1" ht="23.25">
      <c r="A850" s="19"/>
      <c r="B850" s="19"/>
      <c r="C850" s="19"/>
      <c r="D850" s="19"/>
      <c r="E850" s="19"/>
    </row>
    <row r="851" spans="1:5" s="3" customFormat="1" ht="23.25">
      <c r="A851" s="19"/>
      <c r="B851" s="19"/>
      <c r="C851" s="19"/>
      <c r="D851" s="19"/>
      <c r="E851" s="19"/>
    </row>
    <row r="852" spans="1:5" s="3" customFormat="1" ht="23.25">
      <c r="A852" s="19"/>
      <c r="B852" s="19"/>
      <c r="C852" s="19"/>
      <c r="D852" s="19"/>
      <c r="E852" s="19"/>
    </row>
    <row r="853" spans="1:5" s="3" customFormat="1" ht="23.25">
      <c r="A853" s="19"/>
      <c r="B853" s="19"/>
      <c r="C853" s="19"/>
      <c r="D853" s="19"/>
      <c r="E853" s="19"/>
    </row>
    <row r="854" spans="1:5" s="3" customFormat="1" ht="23.25">
      <c r="A854" s="19"/>
      <c r="B854" s="19"/>
      <c r="C854" s="19"/>
      <c r="D854" s="19"/>
      <c r="E854" s="19"/>
    </row>
    <row r="855" spans="1:5" s="3" customFormat="1" ht="23.25">
      <c r="A855" s="19"/>
      <c r="B855" s="19"/>
      <c r="C855" s="19"/>
      <c r="D855" s="19"/>
      <c r="E855" s="19"/>
    </row>
    <row r="856" spans="1:5" s="3" customFormat="1" ht="23.25">
      <c r="A856" s="19"/>
      <c r="B856" s="19"/>
      <c r="C856" s="19"/>
      <c r="D856" s="19"/>
      <c r="E856" s="19"/>
    </row>
    <row r="857" spans="1:5" s="3" customFormat="1" ht="23.25">
      <c r="A857" s="19"/>
      <c r="B857" s="19"/>
      <c r="C857" s="19"/>
      <c r="D857" s="19"/>
      <c r="E857" s="19"/>
    </row>
    <row r="858" spans="1:5" s="3" customFormat="1" ht="23.25">
      <c r="A858" s="19"/>
      <c r="B858" s="19"/>
      <c r="C858" s="19"/>
      <c r="D858" s="19"/>
      <c r="E858" s="19"/>
    </row>
    <row r="859" spans="1:5" s="3" customFormat="1" ht="23.25">
      <c r="A859" s="19"/>
      <c r="B859" s="19"/>
      <c r="C859" s="19"/>
      <c r="D859" s="19"/>
      <c r="E859" s="19"/>
    </row>
    <row r="860" spans="1:5" s="3" customFormat="1" ht="23.25">
      <c r="A860" s="19"/>
      <c r="B860" s="19"/>
      <c r="C860" s="19"/>
      <c r="D860" s="19"/>
      <c r="E860" s="19"/>
    </row>
    <row r="861" spans="1:5" s="3" customFormat="1" ht="23.25">
      <c r="A861" s="19"/>
      <c r="B861" s="19"/>
      <c r="C861" s="19"/>
      <c r="D861" s="19"/>
      <c r="E861" s="19"/>
    </row>
    <row r="862" spans="1:5" s="3" customFormat="1" ht="23.25">
      <c r="A862" s="19"/>
      <c r="B862" s="19"/>
      <c r="C862" s="19"/>
      <c r="D862" s="19"/>
      <c r="E862" s="19"/>
    </row>
    <row r="863" spans="1:5" s="3" customFormat="1" ht="23.25">
      <c r="A863" s="19"/>
      <c r="B863" s="19"/>
      <c r="C863" s="19"/>
      <c r="D863" s="19"/>
      <c r="E863" s="19"/>
    </row>
    <row r="864" spans="1:5" s="3" customFormat="1" ht="23.25">
      <c r="A864" s="19"/>
      <c r="B864" s="19"/>
      <c r="C864" s="19"/>
      <c r="D864" s="19"/>
      <c r="E864" s="19"/>
    </row>
    <row r="865" spans="1:5" s="3" customFormat="1" ht="23.25">
      <c r="A865" s="19"/>
      <c r="B865" s="19"/>
      <c r="C865" s="19"/>
      <c r="D865" s="19"/>
      <c r="E865" s="19"/>
    </row>
    <row r="866" spans="1:5" s="3" customFormat="1" ht="23.25">
      <c r="A866" s="19"/>
      <c r="B866" s="19"/>
      <c r="C866" s="19"/>
      <c r="D866" s="19"/>
      <c r="E866" s="19"/>
    </row>
    <row r="867" spans="1:5" s="3" customFormat="1" ht="23.25">
      <c r="A867" s="19"/>
      <c r="B867" s="19"/>
      <c r="C867" s="19"/>
      <c r="D867" s="19"/>
      <c r="E867" s="19"/>
    </row>
    <row r="868" spans="1:5" s="3" customFormat="1" ht="23.25">
      <c r="A868" s="19"/>
      <c r="B868" s="19"/>
      <c r="C868" s="19"/>
      <c r="D868" s="19"/>
      <c r="E868" s="19"/>
    </row>
    <row r="869" spans="1:5" s="3" customFormat="1" ht="23.25">
      <c r="A869" s="19"/>
      <c r="B869" s="19"/>
      <c r="C869" s="19"/>
      <c r="D869" s="19"/>
      <c r="E869" s="19"/>
    </row>
    <row r="870" spans="1:5" s="3" customFormat="1" ht="23.25">
      <c r="A870" s="19"/>
      <c r="B870" s="19"/>
      <c r="C870" s="19"/>
      <c r="D870" s="19"/>
      <c r="E870" s="19"/>
    </row>
    <row r="871" spans="1:5" s="3" customFormat="1" ht="23.25">
      <c r="A871" s="19"/>
      <c r="B871" s="19"/>
      <c r="C871" s="19"/>
      <c r="D871" s="19"/>
      <c r="E871" s="19"/>
    </row>
    <row r="872" spans="1:5" s="3" customFormat="1" ht="23.25">
      <c r="A872" s="19"/>
      <c r="B872" s="19"/>
      <c r="C872" s="19"/>
      <c r="D872" s="19"/>
      <c r="E872" s="19"/>
    </row>
    <row r="873" spans="1:5" s="3" customFormat="1" ht="23.25">
      <c r="A873" s="19"/>
      <c r="B873" s="19"/>
      <c r="C873" s="19"/>
      <c r="D873" s="19"/>
      <c r="E873" s="19"/>
    </row>
    <row r="874" spans="1:5" s="3" customFormat="1" ht="23.25">
      <c r="A874" s="19"/>
      <c r="B874" s="19"/>
      <c r="C874" s="19"/>
      <c r="D874" s="19"/>
      <c r="E874" s="19"/>
    </row>
    <row r="875" spans="1:5" s="3" customFormat="1" ht="23.25">
      <c r="A875" s="19"/>
      <c r="B875" s="19"/>
      <c r="C875" s="19"/>
      <c r="D875" s="19"/>
      <c r="E875" s="19"/>
    </row>
    <row r="876" spans="1:5" s="3" customFormat="1" ht="23.25">
      <c r="A876" s="19"/>
      <c r="B876" s="19"/>
      <c r="C876" s="19"/>
      <c r="D876" s="19"/>
      <c r="E876" s="19"/>
    </row>
    <row r="877" spans="1:5" s="3" customFormat="1" ht="23.25">
      <c r="A877" s="19"/>
      <c r="B877" s="19"/>
      <c r="C877" s="19"/>
      <c r="D877" s="19"/>
      <c r="E877" s="19"/>
    </row>
    <row r="878" spans="1:5" s="3" customFormat="1" ht="23.25">
      <c r="A878" s="19"/>
      <c r="B878" s="19"/>
      <c r="C878" s="19"/>
      <c r="D878" s="19"/>
      <c r="E878" s="19"/>
    </row>
    <row r="879" spans="1:5" s="3" customFormat="1" ht="23.25">
      <c r="A879" s="19"/>
      <c r="B879" s="19"/>
      <c r="C879" s="19"/>
      <c r="D879" s="19"/>
      <c r="E879" s="19"/>
    </row>
    <row r="880" spans="1:5" s="3" customFormat="1" ht="23.25">
      <c r="A880" s="19"/>
      <c r="B880" s="19"/>
      <c r="C880" s="19"/>
      <c r="D880" s="19"/>
      <c r="E880" s="19"/>
    </row>
    <row r="881" spans="1:5" s="3" customFormat="1" ht="23.25">
      <c r="A881" s="19"/>
      <c r="B881" s="19"/>
      <c r="C881" s="19"/>
      <c r="D881" s="19"/>
      <c r="E881" s="19"/>
    </row>
    <row r="882" spans="1:5" s="3" customFormat="1" ht="23.25">
      <c r="A882" s="19"/>
      <c r="B882" s="19"/>
      <c r="C882" s="19"/>
      <c r="D882" s="19"/>
      <c r="E882" s="19"/>
    </row>
    <row r="883" spans="1:5" s="3" customFormat="1" ht="23.25">
      <c r="A883" s="19"/>
      <c r="B883" s="19"/>
      <c r="C883" s="19"/>
      <c r="D883" s="19"/>
      <c r="E883" s="19"/>
    </row>
    <row r="884" spans="1:5" s="3" customFormat="1" ht="23.25">
      <c r="A884" s="19"/>
      <c r="B884" s="19"/>
      <c r="C884" s="19"/>
      <c r="D884" s="19"/>
      <c r="E884" s="19"/>
    </row>
    <row r="885" spans="1:5" s="3" customFormat="1" ht="23.25">
      <c r="A885" s="19"/>
      <c r="B885" s="19"/>
      <c r="C885" s="19"/>
      <c r="D885" s="19"/>
      <c r="E885" s="19"/>
    </row>
    <row r="886" spans="1:5" s="3" customFormat="1" ht="23.25">
      <c r="A886" s="19"/>
      <c r="B886" s="19"/>
      <c r="C886" s="19"/>
      <c r="D886" s="19"/>
      <c r="E886" s="19"/>
    </row>
    <row r="887" spans="1:5" s="3" customFormat="1" ht="23.25">
      <c r="A887" s="19"/>
      <c r="B887" s="19"/>
      <c r="C887" s="19"/>
      <c r="D887" s="19"/>
      <c r="E887" s="19"/>
    </row>
    <row r="888" spans="1:5" s="3" customFormat="1" ht="23.25">
      <c r="A888" s="19"/>
      <c r="B888" s="19"/>
      <c r="C888" s="19"/>
      <c r="D888" s="19"/>
      <c r="E888" s="19"/>
    </row>
    <row r="889" spans="1:5" s="3" customFormat="1" ht="23.25">
      <c r="A889" s="19"/>
      <c r="B889" s="19"/>
      <c r="C889" s="19"/>
      <c r="D889" s="19"/>
      <c r="E889" s="19"/>
    </row>
    <row r="890" spans="1:5" s="3" customFormat="1" ht="23.25">
      <c r="A890" s="19"/>
      <c r="B890" s="19"/>
      <c r="C890" s="19"/>
      <c r="D890" s="19"/>
      <c r="E890" s="19"/>
    </row>
    <row r="891" spans="1:5" s="3" customFormat="1" ht="23.25">
      <c r="A891" s="19"/>
      <c r="B891" s="19"/>
      <c r="C891" s="19"/>
      <c r="D891" s="19"/>
      <c r="E891" s="19"/>
    </row>
    <row r="892" spans="1:5" s="3" customFormat="1" ht="23.25">
      <c r="A892" s="19"/>
      <c r="B892" s="19"/>
      <c r="C892" s="19"/>
      <c r="D892" s="19"/>
      <c r="E892" s="19"/>
    </row>
    <row r="893" spans="1:5" s="3" customFormat="1" ht="23.25">
      <c r="A893" s="19"/>
      <c r="B893" s="19"/>
      <c r="C893" s="19"/>
      <c r="D893" s="19"/>
      <c r="E893" s="19"/>
    </row>
    <row r="894" spans="1:5" s="3" customFormat="1" ht="23.25">
      <c r="A894" s="19"/>
      <c r="B894" s="19"/>
      <c r="C894" s="19"/>
      <c r="D894" s="19"/>
      <c r="E894" s="19"/>
    </row>
    <row r="895" spans="1:5" s="3" customFormat="1" ht="23.25">
      <c r="A895" s="19"/>
      <c r="B895" s="19"/>
      <c r="C895" s="19"/>
      <c r="D895" s="19"/>
      <c r="E895" s="19"/>
    </row>
    <row r="896" spans="1:5" s="3" customFormat="1" ht="23.25">
      <c r="A896" s="19"/>
      <c r="B896" s="19"/>
      <c r="C896" s="19"/>
      <c r="D896" s="19"/>
      <c r="E896" s="19"/>
    </row>
    <row r="897" spans="1:5" s="3" customFormat="1" ht="23.25">
      <c r="A897" s="19"/>
      <c r="B897" s="19"/>
      <c r="C897" s="19"/>
      <c r="D897" s="19"/>
      <c r="E897" s="19"/>
    </row>
    <row r="898" spans="1:5" s="3" customFormat="1" ht="23.25">
      <c r="A898" s="19"/>
      <c r="B898" s="19"/>
      <c r="C898" s="19"/>
      <c r="D898" s="19"/>
      <c r="E898" s="19"/>
    </row>
    <row r="899" spans="1:5" s="3" customFormat="1" ht="23.25">
      <c r="A899" s="19"/>
      <c r="B899" s="19"/>
      <c r="C899" s="19"/>
      <c r="D899" s="19"/>
      <c r="E899" s="19"/>
    </row>
    <row r="900" spans="1:5" s="3" customFormat="1" ht="23.25">
      <c r="A900" s="19"/>
      <c r="B900" s="19"/>
      <c r="C900" s="19"/>
      <c r="D900" s="19"/>
      <c r="E900" s="19"/>
    </row>
    <row r="901" spans="1:5" s="3" customFormat="1" ht="23.25">
      <c r="A901" s="19"/>
      <c r="B901" s="19"/>
      <c r="C901" s="19"/>
      <c r="D901" s="19"/>
      <c r="E901" s="19"/>
    </row>
    <row r="902" spans="1:5" s="3" customFormat="1" ht="23.25">
      <c r="A902" s="19"/>
      <c r="B902" s="19"/>
      <c r="C902" s="19"/>
      <c r="D902" s="19"/>
      <c r="E902" s="19"/>
    </row>
    <row r="903" spans="1:5" s="3" customFormat="1" ht="23.25">
      <c r="A903" s="19"/>
      <c r="B903" s="19"/>
      <c r="C903" s="19"/>
      <c r="D903" s="19"/>
      <c r="E903" s="19"/>
    </row>
    <row r="904" spans="1:5" s="3" customFormat="1" ht="23.25">
      <c r="A904" s="19"/>
      <c r="B904" s="19"/>
      <c r="C904" s="19"/>
      <c r="D904" s="19"/>
      <c r="E904" s="19"/>
    </row>
    <row r="905" spans="1:5" s="3" customFormat="1" ht="23.25">
      <c r="A905" s="19"/>
      <c r="B905" s="19"/>
      <c r="C905" s="19"/>
      <c r="D905" s="19"/>
      <c r="E905" s="19"/>
    </row>
    <row r="906" spans="1:5" s="3" customFormat="1" ht="23.25">
      <c r="A906" s="19"/>
      <c r="B906" s="19"/>
      <c r="C906" s="19"/>
      <c r="D906" s="19"/>
      <c r="E906" s="19"/>
    </row>
    <row r="907" spans="1:5" s="3" customFormat="1" ht="23.25">
      <c r="A907" s="19"/>
      <c r="B907" s="19"/>
      <c r="C907" s="19"/>
      <c r="D907" s="19"/>
      <c r="E907" s="19"/>
    </row>
    <row r="908" spans="1:5" s="3" customFormat="1" ht="23.25">
      <c r="A908" s="19"/>
      <c r="B908" s="19"/>
      <c r="C908" s="19"/>
      <c r="D908" s="19"/>
      <c r="E908" s="19"/>
    </row>
    <row r="909" spans="1:5" s="3" customFormat="1" ht="23.25">
      <c r="A909" s="19"/>
      <c r="B909" s="19"/>
      <c r="C909" s="19"/>
      <c r="D909" s="19"/>
      <c r="E909" s="19"/>
    </row>
    <row r="910" spans="1:5" s="3" customFormat="1" ht="23.25">
      <c r="A910" s="19"/>
      <c r="B910" s="19"/>
      <c r="C910" s="19"/>
      <c r="D910" s="19"/>
      <c r="E910" s="19"/>
    </row>
    <row r="911" spans="1:5" s="3" customFormat="1" ht="23.25">
      <c r="A911" s="19"/>
      <c r="B911" s="19"/>
      <c r="C911" s="19"/>
      <c r="D911" s="19"/>
      <c r="E911" s="19"/>
    </row>
    <row r="912" spans="1:5" s="3" customFormat="1" ht="23.25">
      <c r="A912" s="19"/>
      <c r="B912" s="19"/>
      <c r="C912" s="19"/>
      <c r="D912" s="19"/>
      <c r="E912" s="19"/>
    </row>
    <row r="913" spans="1:5" s="3" customFormat="1" ht="23.25">
      <c r="A913" s="19"/>
      <c r="B913" s="19"/>
      <c r="C913" s="19"/>
      <c r="D913" s="19"/>
      <c r="E913" s="19"/>
    </row>
    <row r="914" spans="1:5" s="3" customFormat="1" ht="23.25">
      <c r="A914" s="19"/>
      <c r="B914" s="19"/>
      <c r="C914" s="19"/>
      <c r="D914" s="19"/>
      <c r="E914" s="19"/>
    </row>
    <row r="915" spans="1:5" s="3" customFormat="1" ht="23.25">
      <c r="A915" s="19"/>
      <c r="B915" s="19"/>
      <c r="C915" s="19"/>
      <c r="D915" s="19"/>
      <c r="E915" s="19"/>
    </row>
    <row r="916" spans="1:5" s="3" customFormat="1" ht="23.25">
      <c r="A916" s="19"/>
      <c r="B916" s="19"/>
      <c r="C916" s="19"/>
      <c r="D916" s="19"/>
      <c r="E916" s="19"/>
    </row>
    <row r="917" spans="1:5" s="3" customFormat="1" ht="23.25">
      <c r="A917" s="19"/>
      <c r="B917" s="19"/>
      <c r="C917" s="19"/>
      <c r="D917" s="19"/>
      <c r="E917" s="19"/>
    </row>
    <row r="918" spans="1:5" s="3" customFormat="1" ht="23.25">
      <c r="A918" s="19"/>
      <c r="B918" s="19"/>
      <c r="C918" s="19"/>
      <c r="D918" s="19"/>
      <c r="E918" s="19"/>
    </row>
    <row r="919" spans="1:5" s="3" customFormat="1" ht="23.25">
      <c r="A919" s="19"/>
      <c r="B919" s="19"/>
      <c r="C919" s="19"/>
      <c r="D919" s="19"/>
      <c r="E919" s="19"/>
    </row>
    <row r="920" spans="1:5" s="3" customFormat="1" ht="23.25">
      <c r="A920" s="19"/>
      <c r="B920" s="19"/>
      <c r="C920" s="19"/>
      <c r="D920" s="19"/>
      <c r="E920" s="19"/>
    </row>
    <row r="921" spans="1:5" s="3" customFormat="1" ht="23.25">
      <c r="A921" s="19"/>
      <c r="B921" s="19"/>
      <c r="C921" s="19"/>
      <c r="D921" s="19"/>
      <c r="E921" s="19"/>
    </row>
    <row r="922" spans="1:5" s="3" customFormat="1" ht="23.25">
      <c r="A922" s="19"/>
      <c r="B922" s="19"/>
      <c r="C922" s="19"/>
      <c r="D922" s="19"/>
      <c r="E922" s="19"/>
    </row>
    <row r="923" spans="1:5" s="3" customFormat="1" ht="23.25">
      <c r="A923" s="19"/>
      <c r="B923" s="19"/>
      <c r="C923" s="19"/>
      <c r="D923" s="19"/>
      <c r="E923" s="19"/>
    </row>
    <row r="924" spans="1:5" s="3" customFormat="1" ht="23.25">
      <c r="A924" s="19"/>
      <c r="B924" s="19"/>
      <c r="C924" s="19"/>
      <c r="D924" s="19"/>
      <c r="E924" s="19"/>
    </row>
    <row r="925" spans="1:5" s="3" customFormat="1" ht="23.25">
      <c r="A925" s="19"/>
      <c r="B925" s="19"/>
      <c r="C925" s="19"/>
      <c r="D925" s="19"/>
      <c r="E925" s="19"/>
    </row>
    <row r="926" spans="1:5" s="3" customFormat="1" ht="23.25">
      <c r="A926" s="19"/>
      <c r="B926" s="19"/>
      <c r="C926" s="19"/>
      <c r="D926" s="19"/>
      <c r="E926" s="19"/>
    </row>
    <row r="927" spans="1:5" s="3" customFormat="1" ht="23.25">
      <c r="A927" s="19"/>
      <c r="B927" s="19"/>
      <c r="C927" s="19"/>
      <c r="D927" s="19"/>
      <c r="E927" s="19"/>
    </row>
    <row r="928" spans="1:5" s="3" customFormat="1" ht="23.25">
      <c r="A928" s="19"/>
      <c r="B928" s="19"/>
      <c r="C928" s="19"/>
      <c r="D928" s="19"/>
      <c r="E928" s="19"/>
    </row>
    <row r="929" spans="1:5" s="3" customFormat="1" ht="23.25">
      <c r="A929" s="19"/>
      <c r="B929" s="19"/>
      <c r="C929" s="19"/>
      <c r="D929" s="19"/>
      <c r="E929" s="19"/>
    </row>
    <row r="930" spans="1:5" s="3" customFormat="1" ht="23.25">
      <c r="A930" s="19"/>
      <c r="B930" s="19"/>
      <c r="C930" s="19"/>
      <c r="D930" s="19"/>
      <c r="E930" s="19"/>
    </row>
    <row r="931" spans="1:5" s="3" customFormat="1" ht="23.25">
      <c r="A931" s="19"/>
      <c r="B931" s="19"/>
      <c r="C931" s="19"/>
      <c r="D931" s="19"/>
      <c r="E931" s="19"/>
    </row>
    <row r="932" spans="1:5" s="3" customFormat="1" ht="23.25">
      <c r="A932" s="19"/>
      <c r="B932" s="19"/>
      <c r="C932" s="19"/>
      <c r="D932" s="19"/>
      <c r="E932" s="19"/>
    </row>
    <row r="933" spans="1:5" s="3" customFormat="1" ht="23.25">
      <c r="A933" s="19"/>
      <c r="B933" s="19"/>
      <c r="C933" s="19"/>
      <c r="D933" s="19"/>
      <c r="E933" s="19"/>
    </row>
    <row r="934" spans="1:5" s="3" customFormat="1" ht="23.25">
      <c r="A934" s="19"/>
      <c r="B934" s="19"/>
      <c r="C934" s="19"/>
      <c r="D934" s="19"/>
      <c r="E934" s="19"/>
    </row>
    <row r="935" spans="1:5" s="3" customFormat="1" ht="23.25">
      <c r="A935" s="19"/>
      <c r="B935" s="19"/>
      <c r="C935" s="19"/>
      <c r="D935" s="19"/>
      <c r="E935" s="19"/>
    </row>
    <row r="936" spans="1:5" s="3" customFormat="1" ht="23.25">
      <c r="A936" s="19"/>
      <c r="B936" s="19"/>
      <c r="C936" s="19"/>
      <c r="D936" s="19"/>
      <c r="E936" s="19"/>
    </row>
    <row r="937" spans="1:5" s="3" customFormat="1" ht="23.25">
      <c r="A937" s="19"/>
      <c r="B937" s="19"/>
      <c r="C937" s="19"/>
      <c r="D937" s="19"/>
      <c r="E937" s="19"/>
    </row>
    <row r="938" spans="1:5" s="3" customFormat="1" ht="23.25">
      <c r="A938" s="19"/>
      <c r="B938" s="19"/>
      <c r="C938" s="19"/>
      <c r="D938" s="19"/>
      <c r="E938" s="19"/>
    </row>
    <row r="939" spans="1:5" s="3" customFormat="1" ht="23.25">
      <c r="A939" s="19"/>
      <c r="B939" s="19"/>
      <c r="C939" s="19"/>
      <c r="D939" s="19"/>
      <c r="E939" s="19"/>
    </row>
    <row r="940" spans="1:5" s="3" customFormat="1" ht="23.25">
      <c r="A940" s="19"/>
      <c r="B940" s="19"/>
      <c r="C940" s="19"/>
      <c r="D940" s="19"/>
      <c r="E940" s="19"/>
    </row>
    <row r="941" spans="1:5" s="3" customFormat="1" ht="23.25">
      <c r="A941" s="19"/>
      <c r="B941" s="19"/>
      <c r="C941" s="19"/>
      <c r="D941" s="19"/>
      <c r="E941" s="19"/>
    </row>
    <row r="942" spans="1:5" s="3" customFormat="1" ht="23.25">
      <c r="A942" s="19"/>
      <c r="B942" s="19"/>
      <c r="C942" s="19"/>
      <c r="D942" s="19"/>
      <c r="E942" s="19"/>
    </row>
    <row r="943" spans="1:5" s="3" customFormat="1" ht="23.25">
      <c r="A943" s="19"/>
      <c r="B943" s="19"/>
      <c r="C943" s="19"/>
      <c r="D943" s="19"/>
      <c r="E943" s="19"/>
    </row>
    <row r="944" spans="1:5" s="3" customFormat="1" ht="23.25">
      <c r="A944" s="19"/>
      <c r="B944" s="19"/>
      <c r="C944" s="19"/>
      <c r="D944" s="19"/>
      <c r="E944" s="19"/>
    </row>
    <row r="945" spans="1:5" s="3" customFormat="1" ht="23.25">
      <c r="A945" s="19"/>
      <c r="B945" s="19"/>
      <c r="C945" s="19"/>
      <c r="D945" s="19"/>
      <c r="E945" s="19"/>
    </row>
    <row r="946" spans="1:5" s="3" customFormat="1" ht="23.25">
      <c r="A946" s="19"/>
      <c r="B946" s="19"/>
      <c r="C946" s="19"/>
      <c r="D946" s="19"/>
      <c r="E946" s="19"/>
    </row>
    <row r="947" spans="1:5" s="3" customFormat="1" ht="23.25">
      <c r="A947" s="19"/>
      <c r="B947" s="19"/>
      <c r="C947" s="19"/>
      <c r="D947" s="19"/>
      <c r="E947" s="19"/>
    </row>
    <row r="948" spans="1:5" s="3" customFormat="1" ht="23.25">
      <c r="A948" s="19"/>
      <c r="B948" s="19"/>
      <c r="C948" s="19"/>
      <c r="D948" s="19"/>
      <c r="E948" s="19"/>
    </row>
    <row r="949" spans="1:5" s="3" customFormat="1" ht="23.25">
      <c r="A949" s="19"/>
      <c r="B949" s="19"/>
      <c r="C949" s="19"/>
      <c r="D949" s="19"/>
      <c r="E949" s="19"/>
    </row>
    <row r="950" spans="1:5" s="3" customFormat="1" ht="23.25">
      <c r="A950" s="19"/>
      <c r="B950" s="19"/>
      <c r="C950" s="19"/>
      <c r="D950" s="19"/>
      <c r="E950" s="19"/>
    </row>
    <row r="951" spans="1:5" s="3" customFormat="1" ht="23.25">
      <c r="A951" s="19"/>
      <c r="B951" s="19"/>
      <c r="C951" s="19"/>
      <c r="D951" s="19"/>
      <c r="E951" s="19"/>
    </row>
    <row r="952" spans="1:5" s="3" customFormat="1" ht="23.25">
      <c r="A952" s="19"/>
      <c r="B952" s="19"/>
      <c r="C952" s="19"/>
      <c r="D952" s="19"/>
      <c r="E952" s="19"/>
    </row>
    <row r="953" spans="1:5" s="3" customFormat="1" ht="23.25">
      <c r="A953" s="19"/>
      <c r="B953" s="19"/>
      <c r="C953" s="19"/>
      <c r="D953" s="19"/>
      <c r="E953" s="19"/>
    </row>
    <row r="954" spans="1:5" s="3" customFormat="1" ht="23.25">
      <c r="A954" s="19"/>
      <c r="B954" s="19"/>
      <c r="C954" s="19"/>
      <c r="D954" s="19"/>
      <c r="E954" s="19"/>
    </row>
    <row r="955" spans="1:5" s="3" customFormat="1" ht="23.25">
      <c r="A955" s="19"/>
      <c r="B955" s="19"/>
      <c r="C955" s="19"/>
      <c r="D955" s="19"/>
      <c r="E955" s="19"/>
    </row>
    <row r="956" spans="1:5" s="3" customFormat="1" ht="23.25">
      <c r="A956" s="19"/>
      <c r="B956" s="19"/>
      <c r="C956" s="19"/>
      <c r="D956" s="19"/>
      <c r="E956" s="19"/>
    </row>
    <row r="957" spans="1:5" s="3" customFormat="1" ht="23.25">
      <c r="A957" s="19"/>
      <c r="B957" s="19"/>
      <c r="C957" s="19"/>
      <c r="D957" s="19"/>
      <c r="E957" s="19"/>
    </row>
    <row r="958" spans="1:5" s="3" customFormat="1" ht="23.25">
      <c r="A958" s="19"/>
      <c r="B958" s="19"/>
      <c r="C958" s="19"/>
      <c r="D958" s="19"/>
      <c r="E958" s="19"/>
    </row>
    <row r="959" spans="1:5" s="3" customFormat="1" ht="23.25">
      <c r="A959" s="19"/>
      <c r="B959" s="19"/>
      <c r="C959" s="19"/>
      <c r="D959" s="19"/>
      <c r="E959" s="19"/>
    </row>
    <row r="960" spans="1:5" s="3" customFormat="1" ht="23.25">
      <c r="A960" s="19"/>
      <c r="B960" s="19"/>
      <c r="C960" s="19"/>
      <c r="D960" s="19"/>
      <c r="E960" s="19"/>
    </row>
    <row r="961" spans="1:5" s="3" customFormat="1" ht="23.25">
      <c r="A961" s="19"/>
      <c r="B961" s="19"/>
      <c r="C961" s="19"/>
      <c r="D961" s="19"/>
      <c r="E961" s="19"/>
    </row>
    <row r="962" spans="1:5" s="3" customFormat="1" ht="23.25">
      <c r="A962" s="19"/>
      <c r="B962" s="19"/>
      <c r="C962" s="19"/>
      <c r="D962" s="19"/>
      <c r="E962" s="19"/>
    </row>
    <row r="963" spans="1:5" s="3" customFormat="1" ht="23.25">
      <c r="A963" s="19"/>
      <c r="B963" s="19"/>
      <c r="C963" s="19"/>
      <c r="D963" s="19"/>
      <c r="E963" s="19"/>
    </row>
    <row r="964" spans="1:5" s="3" customFormat="1" ht="23.25">
      <c r="A964" s="19"/>
      <c r="B964" s="19"/>
      <c r="C964" s="19"/>
      <c r="D964" s="19"/>
      <c r="E964" s="19"/>
    </row>
    <row r="965" spans="1:5" s="3" customFormat="1" ht="23.25">
      <c r="A965" s="19"/>
      <c r="B965" s="19"/>
      <c r="C965" s="19"/>
      <c r="D965" s="19"/>
      <c r="E965" s="19"/>
    </row>
    <row r="966" spans="1:5" s="3" customFormat="1" ht="23.25">
      <c r="A966" s="19"/>
      <c r="B966" s="19"/>
      <c r="C966" s="19"/>
      <c r="D966" s="19"/>
      <c r="E966" s="19"/>
    </row>
    <row r="967" spans="1:5" s="3" customFormat="1" ht="23.25">
      <c r="A967" s="19"/>
      <c r="B967" s="19"/>
      <c r="C967" s="19"/>
      <c r="D967" s="19"/>
      <c r="E967" s="19"/>
    </row>
    <row r="968" spans="1:5" s="3" customFormat="1" ht="23.25">
      <c r="A968" s="19"/>
      <c r="B968" s="19"/>
      <c r="C968" s="19"/>
      <c r="D968" s="19"/>
      <c r="E968" s="19"/>
    </row>
    <row r="969" spans="1:5" s="3" customFormat="1" ht="23.25">
      <c r="A969" s="19"/>
      <c r="B969" s="19"/>
      <c r="C969" s="19"/>
      <c r="D969" s="19"/>
      <c r="E969" s="19"/>
    </row>
    <row r="970" spans="1:5" s="3" customFormat="1" ht="23.25">
      <c r="A970" s="19"/>
      <c r="B970" s="19"/>
      <c r="C970" s="19"/>
      <c r="D970" s="19"/>
      <c r="E970" s="19"/>
    </row>
    <row r="971" spans="1:5" s="3" customFormat="1" ht="23.25">
      <c r="A971" s="19"/>
      <c r="B971" s="19"/>
      <c r="C971" s="19"/>
      <c r="D971" s="19"/>
      <c r="E971" s="19"/>
    </row>
    <row r="972" spans="1:5" s="3" customFormat="1" ht="23.25">
      <c r="A972" s="19"/>
      <c r="B972" s="19"/>
      <c r="C972" s="19"/>
      <c r="D972" s="19"/>
      <c r="E972" s="19"/>
    </row>
    <row r="973" spans="1:5" s="3" customFormat="1" ht="23.25">
      <c r="A973" s="19"/>
      <c r="B973" s="19"/>
      <c r="C973" s="19"/>
      <c r="D973" s="19"/>
      <c r="E973" s="19"/>
    </row>
    <row r="974" spans="1:5" s="3" customFormat="1" ht="23.25">
      <c r="A974" s="19"/>
      <c r="B974" s="19"/>
      <c r="C974" s="19"/>
      <c r="D974" s="19"/>
      <c r="E974" s="19"/>
    </row>
    <row r="975" spans="1:5" s="3" customFormat="1" ht="23.25">
      <c r="A975" s="19"/>
      <c r="B975" s="19"/>
      <c r="C975" s="19"/>
      <c r="D975" s="19"/>
      <c r="E975" s="19"/>
    </row>
    <row r="976" spans="1:5" s="3" customFormat="1" ht="23.25">
      <c r="A976" s="19"/>
      <c r="B976" s="19"/>
      <c r="C976" s="19"/>
      <c r="D976" s="19"/>
      <c r="E976" s="19"/>
    </row>
    <row r="977" spans="1:5" s="3" customFormat="1" ht="23.25">
      <c r="A977" s="19"/>
      <c r="B977" s="19"/>
      <c r="C977" s="19"/>
      <c r="D977" s="19"/>
      <c r="E977" s="19"/>
    </row>
    <row r="978" spans="1:5" s="3" customFormat="1" ht="23.25">
      <c r="A978" s="19"/>
      <c r="B978" s="19"/>
      <c r="C978" s="19"/>
      <c r="D978" s="19"/>
      <c r="E978" s="19"/>
    </row>
    <row r="979" spans="1:5" s="3" customFormat="1" ht="23.25">
      <c r="A979" s="19"/>
      <c r="B979" s="19"/>
      <c r="C979" s="19"/>
      <c r="D979" s="19"/>
      <c r="E979" s="19"/>
    </row>
    <row r="980" spans="1:5" s="3" customFormat="1" ht="23.25">
      <c r="A980" s="19"/>
      <c r="B980" s="19"/>
      <c r="C980" s="19"/>
      <c r="D980" s="19"/>
      <c r="E980" s="19"/>
    </row>
    <row r="981" spans="1:5" s="3" customFormat="1" ht="23.25">
      <c r="A981" s="19"/>
      <c r="B981" s="19"/>
      <c r="C981" s="19"/>
      <c r="D981" s="19"/>
      <c r="E981" s="19"/>
    </row>
    <row r="982" spans="1:5" s="3" customFormat="1" ht="23.25">
      <c r="A982" s="19"/>
      <c r="B982" s="19"/>
      <c r="C982" s="19"/>
      <c r="D982" s="19"/>
      <c r="E982" s="19"/>
    </row>
    <row r="983" spans="1:5" s="3" customFormat="1" ht="23.25">
      <c r="A983" s="19"/>
      <c r="B983" s="19"/>
      <c r="C983" s="19"/>
      <c r="D983" s="19"/>
      <c r="E983" s="19"/>
    </row>
    <row r="984" spans="1:5" s="3" customFormat="1" ht="23.25">
      <c r="A984" s="19"/>
      <c r="B984" s="19"/>
      <c r="C984" s="19"/>
      <c r="D984" s="19"/>
      <c r="E984" s="19"/>
    </row>
    <row r="985" spans="1:5" s="3" customFormat="1" ht="23.25">
      <c r="A985" s="19"/>
      <c r="B985" s="19"/>
      <c r="C985" s="19"/>
      <c r="D985" s="19"/>
      <c r="E985" s="19"/>
    </row>
    <row r="986" spans="1:5" s="3" customFormat="1" ht="23.25">
      <c r="A986" s="19"/>
      <c r="B986" s="19"/>
      <c r="C986" s="19"/>
      <c r="D986" s="19"/>
      <c r="E986" s="19"/>
    </row>
    <row r="987" spans="1:5" s="3" customFormat="1" ht="23.25">
      <c r="A987" s="19"/>
      <c r="B987" s="19"/>
      <c r="C987" s="19"/>
      <c r="D987" s="19"/>
      <c r="E987" s="19"/>
    </row>
    <row r="988" spans="1:5" s="3" customFormat="1" ht="23.25">
      <c r="A988" s="19"/>
      <c r="B988" s="19"/>
      <c r="C988" s="19"/>
      <c r="D988" s="19"/>
      <c r="E988" s="19"/>
    </row>
    <row r="989" spans="1:5" s="3" customFormat="1" ht="23.25">
      <c r="A989" s="19"/>
      <c r="B989" s="19"/>
      <c r="C989" s="19"/>
      <c r="D989" s="19"/>
      <c r="E989" s="19"/>
    </row>
    <row r="990" spans="1:5" s="3" customFormat="1" ht="23.25">
      <c r="A990" s="19"/>
      <c r="B990" s="19"/>
      <c r="C990" s="19"/>
      <c r="D990" s="19"/>
      <c r="E990" s="19"/>
    </row>
    <row r="991" spans="1:5" s="3" customFormat="1" ht="23.25">
      <c r="A991" s="19"/>
      <c r="B991" s="19"/>
      <c r="C991" s="19"/>
      <c r="D991" s="19"/>
      <c r="E991" s="19"/>
    </row>
    <row r="992" spans="1:5" s="3" customFormat="1" ht="23.25">
      <c r="A992" s="19"/>
      <c r="B992" s="19"/>
      <c r="C992" s="19"/>
      <c r="D992" s="19"/>
      <c r="E992" s="19"/>
    </row>
    <row r="993" spans="1:5" s="3" customFormat="1" ht="23.25">
      <c r="A993" s="19"/>
      <c r="B993" s="19"/>
      <c r="C993" s="19"/>
      <c r="D993" s="19"/>
      <c r="E993" s="19"/>
    </row>
    <row r="994" spans="1:5" s="3" customFormat="1" ht="23.25">
      <c r="A994" s="19"/>
      <c r="B994" s="19"/>
      <c r="C994" s="19"/>
      <c r="D994" s="19"/>
      <c r="E994" s="19"/>
    </row>
    <row r="995" spans="1:5" s="3" customFormat="1" ht="23.25">
      <c r="A995" s="19"/>
      <c r="B995" s="19"/>
      <c r="C995" s="19"/>
      <c r="D995" s="19"/>
      <c r="E995" s="19"/>
    </row>
    <row r="996" spans="1:5" s="3" customFormat="1" ht="23.25">
      <c r="A996" s="19"/>
      <c r="B996" s="19"/>
      <c r="C996" s="19"/>
      <c r="D996" s="19"/>
      <c r="E996" s="19"/>
    </row>
    <row r="997" spans="1:5" s="3" customFormat="1" ht="23.25">
      <c r="A997" s="19"/>
      <c r="B997" s="19"/>
      <c r="C997" s="19"/>
      <c r="D997" s="19"/>
      <c r="E997" s="19"/>
    </row>
    <row r="998" spans="1:5" s="3" customFormat="1" ht="23.25">
      <c r="A998" s="19"/>
      <c r="B998" s="19"/>
      <c r="C998" s="19"/>
      <c r="D998" s="19"/>
      <c r="E998" s="19"/>
    </row>
    <row r="999" spans="1:5" s="3" customFormat="1" ht="23.25">
      <c r="A999" s="19"/>
      <c r="B999" s="19"/>
      <c r="C999" s="19"/>
      <c r="D999" s="19"/>
      <c r="E999" s="19"/>
    </row>
    <row r="1000" spans="1:5" s="3" customFormat="1" ht="23.25">
      <c r="A1000" s="19"/>
      <c r="B1000" s="19"/>
      <c r="C1000" s="19"/>
      <c r="D1000" s="19"/>
      <c r="E1000" s="19"/>
    </row>
    <row r="1001" spans="1:5" s="3" customFormat="1" ht="23.25">
      <c r="A1001" s="19"/>
      <c r="B1001" s="19"/>
      <c r="C1001" s="19"/>
      <c r="D1001" s="19"/>
      <c r="E1001" s="19"/>
    </row>
    <row r="1002" spans="1:5" s="3" customFormat="1" ht="23.25">
      <c r="A1002" s="19"/>
      <c r="B1002" s="19"/>
      <c r="C1002" s="19"/>
      <c r="D1002" s="19"/>
      <c r="E1002" s="19"/>
    </row>
    <row r="1003" spans="1:5" s="3" customFormat="1" ht="23.25">
      <c r="A1003" s="19"/>
      <c r="B1003" s="19"/>
      <c r="C1003" s="19"/>
      <c r="D1003" s="19"/>
      <c r="E1003" s="19"/>
    </row>
    <row r="1004" spans="1:5" s="3" customFormat="1" ht="23.25">
      <c r="A1004" s="19"/>
      <c r="B1004" s="19"/>
      <c r="C1004" s="19"/>
      <c r="D1004" s="19"/>
      <c r="E1004" s="19"/>
    </row>
    <row r="1005" spans="1:5" s="3" customFormat="1" ht="23.25">
      <c r="A1005" s="19"/>
      <c r="B1005" s="19"/>
      <c r="C1005" s="19"/>
      <c r="D1005" s="19"/>
      <c r="E1005" s="19"/>
    </row>
    <row r="1006" spans="1:5" s="3" customFormat="1" ht="23.25">
      <c r="A1006" s="19"/>
      <c r="B1006" s="19"/>
      <c r="C1006" s="19"/>
      <c r="D1006" s="19"/>
      <c r="E1006" s="19"/>
    </row>
    <row r="1007" spans="1:5" s="3" customFormat="1" ht="23.25">
      <c r="A1007" s="19"/>
      <c r="B1007" s="19"/>
      <c r="C1007" s="19"/>
      <c r="D1007" s="19"/>
      <c r="E1007" s="19"/>
    </row>
    <row r="1008" spans="1:5" s="3" customFormat="1" ht="23.25">
      <c r="A1008" s="19"/>
      <c r="B1008" s="19"/>
      <c r="C1008" s="19"/>
      <c r="D1008" s="19"/>
      <c r="E1008" s="19"/>
    </row>
    <row r="1009" spans="1:5" s="3" customFormat="1" ht="23.25">
      <c r="A1009" s="19"/>
      <c r="B1009" s="19"/>
      <c r="C1009" s="19"/>
      <c r="D1009" s="19"/>
      <c r="E1009" s="19"/>
    </row>
    <row r="1010" spans="1:5" s="3" customFormat="1" ht="23.25">
      <c r="A1010" s="19"/>
      <c r="B1010" s="19"/>
      <c r="C1010" s="19"/>
      <c r="D1010" s="19"/>
      <c r="E1010" s="19"/>
    </row>
    <row r="1011" spans="1:5" s="3" customFormat="1" ht="23.25">
      <c r="A1011" s="19"/>
      <c r="B1011" s="19"/>
      <c r="C1011" s="19"/>
      <c r="D1011" s="19"/>
      <c r="E1011" s="19"/>
    </row>
    <row r="1012" spans="1:5" s="3" customFormat="1" ht="23.25">
      <c r="A1012" s="19"/>
      <c r="B1012" s="19"/>
      <c r="C1012" s="19"/>
      <c r="D1012" s="19"/>
      <c r="E1012" s="19"/>
    </row>
    <row r="1013" spans="1:5" s="3" customFormat="1" ht="23.25">
      <c r="A1013" s="19"/>
      <c r="B1013" s="19"/>
      <c r="C1013" s="19"/>
      <c r="D1013" s="19"/>
      <c r="E1013" s="19"/>
    </row>
    <row r="1014" spans="1:5" s="3" customFormat="1" ht="23.25">
      <c r="A1014" s="19"/>
      <c r="B1014" s="19"/>
      <c r="C1014" s="19"/>
      <c r="D1014" s="19"/>
      <c r="E1014" s="19"/>
    </row>
    <row r="1015" spans="1:5" s="3" customFormat="1" ht="23.25">
      <c r="A1015" s="19"/>
      <c r="B1015" s="19"/>
      <c r="C1015" s="19"/>
      <c r="D1015" s="19"/>
      <c r="E1015" s="19"/>
    </row>
    <row r="1016" spans="1:5" s="3" customFormat="1" ht="23.25">
      <c r="A1016" s="19"/>
      <c r="B1016" s="19"/>
      <c r="C1016" s="19"/>
      <c r="D1016" s="19"/>
      <c r="E1016" s="19"/>
    </row>
    <row r="1017" spans="1:5" s="3" customFormat="1" ht="23.25">
      <c r="A1017" s="19"/>
      <c r="B1017" s="19"/>
      <c r="C1017" s="19"/>
      <c r="D1017" s="19"/>
      <c r="E1017" s="19"/>
    </row>
    <row r="1018" spans="1:5" s="3" customFormat="1" ht="23.25">
      <c r="A1018" s="19"/>
      <c r="B1018" s="19"/>
      <c r="C1018" s="19"/>
      <c r="D1018" s="19"/>
      <c r="E1018" s="19"/>
    </row>
    <row r="1019" spans="1:5" s="3" customFormat="1" ht="23.25">
      <c r="A1019" s="19"/>
      <c r="B1019" s="19"/>
      <c r="C1019" s="19"/>
      <c r="D1019" s="19"/>
      <c r="E1019" s="19"/>
    </row>
    <row r="1020" spans="1:5" s="3" customFormat="1" ht="23.25">
      <c r="A1020" s="19"/>
      <c r="B1020" s="19"/>
      <c r="C1020" s="19"/>
      <c r="D1020" s="19"/>
      <c r="E1020" s="19"/>
    </row>
    <row r="1021" spans="1:5" s="3" customFormat="1" ht="23.25">
      <c r="A1021" s="19"/>
      <c r="B1021" s="19"/>
      <c r="C1021" s="19"/>
      <c r="D1021" s="19"/>
      <c r="E1021" s="19"/>
    </row>
    <row r="1022" spans="1:5" s="3" customFormat="1" ht="23.25">
      <c r="A1022" s="19"/>
      <c r="B1022" s="19"/>
      <c r="C1022" s="19"/>
      <c r="D1022" s="19"/>
      <c r="E1022" s="19"/>
    </row>
    <row r="1023" spans="1:5" s="3" customFormat="1" ht="23.25">
      <c r="A1023" s="19"/>
      <c r="B1023" s="19"/>
      <c r="C1023" s="19"/>
      <c r="D1023" s="19"/>
      <c r="E1023" s="19"/>
    </row>
    <row r="1024" spans="1:5" s="3" customFormat="1" ht="23.25">
      <c r="A1024" s="19"/>
      <c r="B1024" s="19"/>
      <c r="C1024" s="19"/>
      <c r="D1024" s="19"/>
      <c r="E1024" s="19"/>
    </row>
    <row r="1025" spans="1:5" s="3" customFormat="1" ht="23.25">
      <c r="A1025" s="19"/>
      <c r="B1025" s="19"/>
      <c r="C1025" s="19"/>
      <c r="D1025" s="19"/>
      <c r="E1025" s="19"/>
    </row>
    <row r="1026" spans="1:5" s="3" customFormat="1" ht="23.25">
      <c r="A1026" s="19"/>
      <c r="B1026" s="19"/>
      <c r="C1026" s="19"/>
      <c r="D1026" s="19"/>
      <c r="E1026" s="19"/>
    </row>
    <row r="1027" spans="1:5" s="3" customFormat="1" ht="23.25">
      <c r="A1027" s="19"/>
      <c r="B1027" s="19"/>
      <c r="C1027" s="19"/>
      <c r="D1027" s="19"/>
      <c r="E1027" s="19"/>
    </row>
    <row r="1028" spans="1:5" s="3" customFormat="1" ht="23.25">
      <c r="A1028" s="19"/>
      <c r="B1028" s="19"/>
      <c r="C1028" s="19"/>
      <c r="D1028" s="19"/>
      <c r="E1028" s="19"/>
    </row>
    <row r="1029" spans="1:5" s="3" customFormat="1" ht="23.25">
      <c r="A1029" s="19"/>
      <c r="B1029" s="19"/>
      <c r="C1029" s="19"/>
      <c r="D1029" s="19"/>
      <c r="E1029" s="19"/>
    </row>
    <row r="1030" spans="1:5" s="3" customFormat="1" ht="23.25">
      <c r="A1030" s="19"/>
      <c r="B1030" s="19"/>
      <c r="C1030" s="19"/>
      <c r="D1030" s="19"/>
      <c r="E1030" s="19"/>
    </row>
    <row r="1031" spans="1:5" s="3" customFormat="1" ht="23.25">
      <c r="A1031" s="19"/>
      <c r="B1031" s="19"/>
      <c r="C1031" s="19"/>
      <c r="D1031" s="19"/>
      <c r="E1031" s="19"/>
    </row>
    <row r="1032" spans="1:5" s="3" customFormat="1" ht="23.25">
      <c r="A1032" s="19"/>
      <c r="B1032" s="19"/>
      <c r="C1032" s="19"/>
      <c r="D1032" s="19"/>
      <c r="E1032" s="19"/>
    </row>
    <row r="1033" spans="1:5" s="3" customFormat="1" ht="23.25">
      <c r="A1033" s="19"/>
      <c r="B1033" s="19"/>
      <c r="C1033" s="19"/>
      <c r="D1033" s="19"/>
      <c r="E1033" s="19"/>
    </row>
    <row r="1034" spans="1:5" s="3" customFormat="1" ht="23.25">
      <c r="A1034" s="19"/>
      <c r="B1034" s="19"/>
      <c r="C1034" s="19"/>
      <c r="D1034" s="19"/>
      <c r="E1034" s="19"/>
    </row>
    <row r="1035" spans="1:5" s="3" customFormat="1" ht="23.25">
      <c r="A1035" s="19"/>
      <c r="B1035" s="19"/>
      <c r="C1035" s="19"/>
      <c r="D1035" s="19"/>
      <c r="E1035" s="19"/>
    </row>
    <row r="1036" spans="1:5" s="3" customFormat="1" ht="23.25">
      <c r="A1036" s="19"/>
      <c r="B1036" s="19"/>
      <c r="C1036" s="19"/>
      <c r="D1036" s="19"/>
      <c r="E1036" s="19"/>
    </row>
    <row r="1037" spans="1:5" s="3" customFormat="1" ht="23.25">
      <c r="A1037" s="19"/>
      <c r="B1037" s="19"/>
      <c r="C1037" s="19"/>
      <c r="D1037" s="19"/>
      <c r="E1037" s="19"/>
    </row>
    <row r="1038" spans="1:5" s="3" customFormat="1" ht="23.25">
      <c r="A1038" s="19"/>
      <c r="B1038" s="19"/>
      <c r="C1038" s="19"/>
      <c r="D1038" s="19"/>
      <c r="E1038" s="19"/>
    </row>
    <row r="1039" spans="1:5" s="3" customFormat="1" ht="23.25">
      <c r="A1039" s="19"/>
      <c r="B1039" s="19"/>
      <c r="C1039" s="19"/>
      <c r="D1039" s="19"/>
      <c r="E1039" s="19"/>
    </row>
    <row r="1040" spans="1:5" s="3" customFormat="1" ht="23.25">
      <c r="A1040" s="19"/>
      <c r="B1040" s="19"/>
      <c r="C1040" s="19"/>
      <c r="D1040" s="19"/>
      <c r="E1040" s="19"/>
    </row>
    <row r="1041" spans="1:5" s="3" customFormat="1" ht="23.25">
      <c r="A1041" s="19"/>
      <c r="B1041" s="19"/>
      <c r="C1041" s="19"/>
      <c r="D1041" s="19"/>
      <c r="E1041" s="19"/>
    </row>
    <row r="1042" spans="1:5" s="3" customFormat="1" ht="23.25">
      <c r="A1042" s="19"/>
      <c r="B1042" s="19"/>
      <c r="C1042" s="19"/>
      <c r="D1042" s="19"/>
      <c r="E1042" s="19"/>
    </row>
  </sheetData>
  <sheetProtection/>
  <mergeCells count="13">
    <mergeCell ref="A36:E36"/>
    <mergeCell ref="A37:E37"/>
    <mergeCell ref="A38:E38"/>
    <mergeCell ref="A1:E1"/>
    <mergeCell ref="A2:E2"/>
    <mergeCell ref="A3:E3"/>
    <mergeCell ref="A4:E4"/>
    <mergeCell ref="A78:E78"/>
    <mergeCell ref="A5:B5"/>
    <mergeCell ref="A41:B41"/>
    <mergeCell ref="A76:E76"/>
    <mergeCell ref="A75:E75"/>
    <mergeCell ref="A77:E77"/>
  </mergeCells>
  <printOptions/>
  <pageMargins left="0.45" right="0.35" top="0.26" bottom="0.5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36"/>
  <sheetViews>
    <sheetView zoomScalePageLayoutView="0" workbookViewId="0" topLeftCell="A1">
      <selection activeCell="C10" sqref="C10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</cols>
  <sheetData>
    <row r="1" spans="1:4" s="3" customFormat="1" ht="23.25">
      <c r="A1" s="250" t="s">
        <v>74</v>
      </c>
      <c r="B1" s="251"/>
      <c r="C1" s="250" t="s">
        <v>52</v>
      </c>
      <c r="D1" s="251"/>
    </row>
    <row r="2" spans="1:4" s="3" customFormat="1" ht="23.25">
      <c r="A2" s="252" t="s">
        <v>53</v>
      </c>
      <c r="B2" s="253"/>
      <c r="C2" s="252" t="s">
        <v>245</v>
      </c>
      <c r="D2" s="253"/>
    </row>
    <row r="3" spans="1:4" s="3" customFormat="1" ht="23.25">
      <c r="A3" s="256" t="s">
        <v>54</v>
      </c>
      <c r="B3" s="257"/>
      <c r="C3" s="254"/>
      <c r="D3" s="255"/>
    </row>
    <row r="4" spans="1:4" s="3" customFormat="1" ht="23.25">
      <c r="A4" s="247" t="s">
        <v>270</v>
      </c>
      <c r="B4" s="248"/>
      <c r="C4" s="249"/>
      <c r="D4" s="5">
        <v>26929474.5</v>
      </c>
    </row>
    <row r="5" spans="1:4" s="3" customFormat="1" ht="23.25">
      <c r="A5" s="6" t="s">
        <v>55</v>
      </c>
      <c r="B5" s="7"/>
      <c r="C5" s="16"/>
      <c r="D5" s="20"/>
    </row>
    <row r="6" spans="1:4" s="3" customFormat="1" ht="23.25">
      <c r="A6" s="8" t="s">
        <v>56</v>
      </c>
      <c r="B6" s="9" t="s">
        <v>57</v>
      </c>
      <c r="C6" s="61" t="s">
        <v>51</v>
      </c>
      <c r="D6" s="20"/>
    </row>
    <row r="7" spans="1:4" s="3" customFormat="1" ht="23.25">
      <c r="A7" s="62"/>
      <c r="B7" s="62"/>
      <c r="C7" s="189"/>
      <c r="D7" s="191"/>
    </row>
    <row r="8" spans="1:4" s="3" customFormat="1" ht="23.25">
      <c r="A8" s="62"/>
      <c r="B8" s="62"/>
      <c r="C8" s="189"/>
      <c r="D8" s="20"/>
    </row>
    <row r="9" spans="1:4" s="3" customFormat="1" ht="23.25">
      <c r="A9" s="62"/>
      <c r="B9" s="190"/>
      <c r="C9" s="189"/>
      <c r="D9" s="20"/>
    </row>
    <row r="10" spans="1:4" s="3" customFormat="1" ht="23.25">
      <c r="A10" s="8"/>
      <c r="B10" s="9"/>
      <c r="C10" s="61"/>
      <c r="D10" s="20"/>
    </row>
    <row r="11" spans="1:4" s="3" customFormat="1" ht="23.25">
      <c r="A11" s="8"/>
      <c r="B11" s="9"/>
      <c r="C11" s="61"/>
      <c r="D11" s="20"/>
    </row>
    <row r="12" spans="1:4" s="3" customFormat="1" ht="23.25">
      <c r="A12" s="11"/>
      <c r="B12" s="23"/>
      <c r="C12" s="18"/>
      <c r="D12" s="20"/>
    </row>
    <row r="13" spans="1:4" s="3" customFormat="1" ht="23.25">
      <c r="A13" s="258" t="s">
        <v>62</v>
      </c>
      <c r="B13" s="259"/>
      <c r="C13" s="18"/>
      <c r="D13" s="20"/>
    </row>
    <row r="14" spans="1:4" s="3" customFormat="1" ht="23.25">
      <c r="A14" s="8" t="s">
        <v>58</v>
      </c>
      <c r="B14" s="9" t="s">
        <v>59</v>
      </c>
      <c r="C14" s="61" t="s">
        <v>51</v>
      </c>
      <c r="D14" s="20"/>
    </row>
    <row r="15" spans="1:4" s="3" customFormat="1" ht="23.25">
      <c r="A15" s="62"/>
      <c r="B15" s="12"/>
      <c r="C15" s="18"/>
      <c r="D15" s="20"/>
    </row>
    <row r="16" spans="1:4" s="3" customFormat="1" ht="23.25">
      <c r="A16" s="62"/>
      <c r="B16" s="12"/>
      <c r="C16" s="18"/>
      <c r="D16" s="20"/>
    </row>
    <row r="17" spans="1:4" s="3" customFormat="1" ht="23.25">
      <c r="A17" s="62"/>
      <c r="B17" s="12"/>
      <c r="C17" s="18"/>
      <c r="D17" s="20"/>
    </row>
    <row r="18" spans="1:4" s="3" customFormat="1" ht="23.25">
      <c r="A18" s="11"/>
      <c r="B18" s="12"/>
      <c r="C18" s="18"/>
      <c r="D18" s="20"/>
    </row>
    <row r="19" spans="1:4" s="3" customFormat="1" ht="23.25">
      <c r="A19" s="11"/>
      <c r="B19" s="12"/>
      <c r="C19" s="18"/>
      <c r="D19" s="20"/>
    </row>
    <row r="20" spans="1:4" s="3" customFormat="1" ht="23.25">
      <c r="A20" s="244" t="s">
        <v>166</v>
      </c>
      <c r="B20" s="245"/>
      <c r="C20" s="246"/>
      <c r="D20" s="20">
        <v>136915.89</v>
      </c>
    </row>
    <row r="21" spans="1:4" s="3" customFormat="1" ht="23.25">
      <c r="A21" s="11"/>
      <c r="B21" s="12"/>
      <c r="C21" s="18"/>
      <c r="D21" s="20" t="s">
        <v>129</v>
      </c>
    </row>
    <row r="22" spans="1:4" s="3" customFormat="1" ht="23.25">
      <c r="A22" s="258" t="s">
        <v>60</v>
      </c>
      <c r="B22" s="259"/>
      <c r="C22" s="16"/>
      <c r="D22" s="20"/>
    </row>
    <row r="23" spans="1:4" s="3" customFormat="1" ht="23.25">
      <c r="A23" s="13" t="s">
        <v>61</v>
      </c>
      <c r="B23" s="7"/>
      <c r="C23" s="16"/>
      <c r="D23" s="20"/>
    </row>
    <row r="24" spans="1:4" s="3" customFormat="1" ht="23.25">
      <c r="A24" s="13" t="s">
        <v>235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13"/>
      <c r="B28" s="7"/>
      <c r="C28" s="16"/>
      <c r="D28" s="20"/>
    </row>
    <row r="29" spans="1:4" s="3" customFormat="1" ht="23.25">
      <c r="A29" s="267"/>
      <c r="B29" s="268"/>
      <c r="C29" s="269"/>
      <c r="D29" s="26" t="s">
        <v>129</v>
      </c>
    </row>
    <row r="30" spans="1:4" s="3" customFormat="1" ht="23.25">
      <c r="A30" s="260" t="s">
        <v>271</v>
      </c>
      <c r="B30" s="261"/>
      <c r="C30" s="262"/>
      <c r="D30" s="21">
        <v>26794778.61</v>
      </c>
    </row>
    <row r="31" spans="1:4" s="3" customFormat="1" ht="23.25">
      <c r="A31" s="14" t="s">
        <v>63</v>
      </c>
      <c r="B31" s="15"/>
      <c r="C31" s="14" t="s">
        <v>64</v>
      </c>
      <c r="D31" s="17"/>
    </row>
    <row r="32" spans="1:4" s="3" customFormat="1" ht="23.25">
      <c r="A32" s="10"/>
      <c r="B32" s="16"/>
      <c r="C32" s="10"/>
      <c r="D32" s="18"/>
    </row>
    <row r="33" spans="1:4" s="3" customFormat="1" ht="23.25">
      <c r="A33" s="10" t="s">
        <v>67</v>
      </c>
      <c r="B33" s="16"/>
      <c r="C33" s="10" t="s">
        <v>66</v>
      </c>
      <c r="D33" s="16"/>
    </row>
    <row r="34" spans="1:4" s="3" customFormat="1" ht="23.25">
      <c r="A34" s="263" t="s">
        <v>65</v>
      </c>
      <c r="B34" s="264"/>
      <c r="C34" s="263" t="s">
        <v>65</v>
      </c>
      <c r="D34" s="264"/>
    </row>
    <row r="35" spans="1:4" s="3" customFormat="1" ht="23.25">
      <c r="A35" s="263" t="s">
        <v>233</v>
      </c>
      <c r="B35" s="264"/>
      <c r="C35" s="263" t="s">
        <v>233</v>
      </c>
      <c r="D35" s="264"/>
    </row>
    <row r="36" spans="1:4" s="3" customFormat="1" ht="23.25">
      <c r="A36" s="265" t="s">
        <v>272</v>
      </c>
      <c r="B36" s="266"/>
      <c r="C36" s="265" t="s">
        <v>273</v>
      </c>
      <c r="D36" s="266"/>
    </row>
    <row r="37" s="2" customFormat="1" ht="24"/>
    <row r="38" s="2" customFormat="1" ht="24"/>
    <row r="39" s="2" customFormat="1" ht="24"/>
    <row r="40" s="2" customFormat="1" ht="24"/>
    <row r="41" s="2" customFormat="1" ht="24"/>
    <row r="42" s="2" customFormat="1" ht="24"/>
    <row r="43" s="2" customFormat="1" ht="24"/>
    <row r="44" s="2" customFormat="1" ht="24"/>
    <row r="45" s="2" customFormat="1" ht="24"/>
    <row r="46" s="2" customFormat="1" ht="24"/>
    <row r="47" s="2" customFormat="1" ht="24"/>
    <row r="48" s="2" customFormat="1" ht="24"/>
    <row r="49" s="2" customFormat="1" ht="24"/>
    <row r="50" s="2" customFormat="1" ht="24"/>
    <row r="51" s="2" customFormat="1" ht="24"/>
    <row r="52" s="2" customFormat="1" ht="24"/>
    <row r="53" s="2" customFormat="1" ht="24"/>
    <row r="54" s="2" customFormat="1" ht="24"/>
    <row r="55" s="2" customFormat="1" ht="24"/>
    <row r="56" s="2" customFormat="1" ht="24"/>
    <row r="57" s="2" customFormat="1" ht="24"/>
    <row r="58" s="2" customFormat="1" ht="24"/>
    <row r="59" s="2" customFormat="1" ht="24"/>
    <row r="60" s="2" customFormat="1" ht="24"/>
    <row r="61" s="2" customFormat="1" ht="24"/>
    <row r="62" s="2" customFormat="1" ht="24"/>
    <row r="63" s="2" customFormat="1" ht="24"/>
    <row r="64" s="2" customFormat="1" ht="24"/>
    <row r="65" s="2" customFormat="1" ht="24"/>
    <row r="66" s="2" customFormat="1" ht="24"/>
    <row r="67" s="2" customFormat="1" ht="24"/>
    <row r="68" s="2" customFormat="1" ht="24"/>
    <row r="69" s="2" customFormat="1" ht="24"/>
    <row r="70" s="2" customFormat="1" ht="24"/>
    <row r="71" s="2" customFormat="1" ht="24"/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  <row r="472" s="2" customFormat="1" ht="24"/>
    <row r="473" s="2" customFormat="1" ht="24"/>
    <row r="474" s="2" customFormat="1" ht="24"/>
    <row r="475" s="2" customFormat="1" ht="24"/>
    <row r="476" s="2" customFormat="1" ht="24"/>
    <row r="477" s="2" customFormat="1" ht="24"/>
    <row r="478" s="2" customFormat="1" ht="24"/>
    <row r="479" s="2" customFormat="1" ht="24"/>
    <row r="480" s="2" customFormat="1" ht="24"/>
    <row r="481" s="2" customFormat="1" ht="24"/>
    <row r="482" s="2" customFormat="1" ht="24"/>
    <row r="483" s="2" customFormat="1" ht="24"/>
    <row r="484" s="2" customFormat="1" ht="24"/>
    <row r="485" s="2" customFormat="1" ht="24"/>
    <row r="486" s="2" customFormat="1" ht="24"/>
    <row r="487" s="2" customFormat="1" ht="24"/>
    <row r="488" s="2" customFormat="1" ht="24"/>
    <row r="489" s="2" customFormat="1" ht="24"/>
    <row r="490" s="2" customFormat="1" ht="24"/>
    <row r="491" s="2" customFormat="1" ht="24"/>
    <row r="492" s="2" customFormat="1" ht="24"/>
    <row r="493" s="2" customFormat="1" ht="24"/>
    <row r="494" s="2" customFormat="1" ht="24"/>
    <row r="495" s="2" customFormat="1" ht="24"/>
    <row r="496" s="2" customFormat="1" ht="24"/>
    <row r="497" s="2" customFormat="1" ht="24"/>
    <row r="498" s="2" customFormat="1" ht="24"/>
    <row r="499" s="2" customFormat="1" ht="24"/>
    <row r="500" s="2" customFormat="1" ht="24"/>
    <row r="501" s="2" customFormat="1" ht="24"/>
    <row r="502" s="2" customFormat="1" ht="24"/>
    <row r="503" s="2" customFormat="1" ht="24"/>
    <row r="504" s="2" customFormat="1" ht="24"/>
    <row r="505" s="2" customFormat="1" ht="24"/>
    <row r="506" s="2" customFormat="1" ht="24"/>
    <row r="507" s="2" customFormat="1" ht="24"/>
    <row r="508" s="2" customFormat="1" ht="24"/>
    <row r="509" s="2" customFormat="1" ht="24"/>
    <row r="510" s="2" customFormat="1" ht="24"/>
    <row r="511" s="2" customFormat="1" ht="24"/>
    <row r="512" s="2" customFormat="1" ht="24"/>
    <row r="513" s="2" customFormat="1" ht="24"/>
    <row r="514" s="2" customFormat="1" ht="24"/>
    <row r="515" s="2" customFormat="1" ht="24"/>
    <row r="516" s="2" customFormat="1" ht="24"/>
    <row r="517" s="2" customFormat="1" ht="24"/>
    <row r="518" s="2" customFormat="1" ht="24"/>
    <row r="519" s="2" customFormat="1" ht="24"/>
    <row r="520" s="2" customFormat="1" ht="24"/>
    <row r="521" s="2" customFormat="1" ht="24"/>
    <row r="522" s="2" customFormat="1" ht="24"/>
    <row r="523" s="2" customFormat="1" ht="24"/>
    <row r="524" s="2" customFormat="1" ht="24"/>
    <row r="525" s="2" customFormat="1" ht="24"/>
    <row r="526" s="2" customFormat="1" ht="24"/>
    <row r="527" s="2" customFormat="1" ht="24"/>
    <row r="528" s="2" customFormat="1" ht="24"/>
    <row r="529" s="2" customFormat="1" ht="24"/>
    <row r="530" s="2" customFormat="1" ht="24"/>
    <row r="531" s="2" customFormat="1" ht="24"/>
    <row r="532" s="2" customFormat="1" ht="24"/>
    <row r="533" s="2" customFormat="1" ht="24"/>
    <row r="534" s="2" customFormat="1" ht="24"/>
    <row r="535" s="2" customFormat="1" ht="24"/>
    <row r="536" s="2" customFormat="1" ht="24"/>
    <row r="537" s="2" customFormat="1" ht="24"/>
    <row r="538" s="2" customFormat="1" ht="24"/>
    <row r="539" s="2" customFormat="1" ht="24"/>
    <row r="540" s="2" customFormat="1" ht="24"/>
    <row r="541" s="2" customFormat="1" ht="24"/>
    <row r="542" s="2" customFormat="1" ht="24"/>
    <row r="543" s="2" customFormat="1" ht="24"/>
    <row r="544" s="2" customFormat="1" ht="24"/>
    <row r="545" s="2" customFormat="1" ht="24"/>
    <row r="546" s="2" customFormat="1" ht="24"/>
    <row r="547" s="2" customFormat="1" ht="24"/>
    <row r="548" s="2" customFormat="1" ht="24"/>
    <row r="549" s="2" customFormat="1" ht="24"/>
    <row r="550" s="2" customFormat="1" ht="24"/>
    <row r="551" s="2" customFormat="1" ht="24"/>
    <row r="552" s="2" customFormat="1" ht="24"/>
    <row r="553" s="2" customFormat="1" ht="24"/>
    <row r="554" s="2" customFormat="1" ht="24"/>
    <row r="555" s="2" customFormat="1" ht="24"/>
    <row r="556" s="2" customFormat="1" ht="24"/>
    <row r="557" s="2" customFormat="1" ht="24"/>
    <row r="558" s="2" customFormat="1" ht="24"/>
    <row r="559" s="2" customFormat="1" ht="24"/>
    <row r="560" s="2" customFormat="1" ht="24"/>
    <row r="561" s="2" customFormat="1" ht="24"/>
    <row r="562" s="2" customFormat="1" ht="24"/>
    <row r="563" s="2" customFormat="1" ht="24"/>
    <row r="564" s="2" customFormat="1" ht="24"/>
    <row r="565" s="2" customFormat="1" ht="24"/>
    <row r="566" s="2" customFormat="1" ht="24"/>
    <row r="567" s="2" customFormat="1" ht="24"/>
    <row r="568" s="2" customFormat="1" ht="24"/>
    <row r="569" s="2" customFormat="1" ht="24"/>
    <row r="570" s="2" customFormat="1" ht="24"/>
    <row r="571" s="2" customFormat="1" ht="24"/>
    <row r="572" s="2" customFormat="1" ht="24"/>
    <row r="573" s="2" customFormat="1" ht="24"/>
    <row r="574" s="2" customFormat="1" ht="24"/>
    <row r="575" s="2" customFormat="1" ht="24"/>
    <row r="576" s="2" customFormat="1" ht="24"/>
    <row r="577" s="2" customFormat="1" ht="24"/>
    <row r="578" s="2" customFormat="1" ht="24"/>
    <row r="579" s="2" customFormat="1" ht="24"/>
    <row r="580" s="2" customFormat="1" ht="24"/>
    <row r="581" s="2" customFormat="1" ht="24"/>
    <row r="582" s="2" customFormat="1" ht="24"/>
    <row r="583" s="2" customFormat="1" ht="24"/>
    <row r="584" s="2" customFormat="1" ht="24"/>
    <row r="585" s="2" customFormat="1" ht="24"/>
    <row r="586" s="2" customFormat="1" ht="24"/>
    <row r="587" s="2" customFormat="1" ht="24"/>
    <row r="588" s="2" customFormat="1" ht="24"/>
    <row r="589" s="2" customFormat="1" ht="24"/>
    <row r="590" s="2" customFormat="1" ht="24"/>
    <row r="591" s="2" customFormat="1" ht="24"/>
    <row r="592" s="2" customFormat="1" ht="24"/>
    <row r="593" s="2" customFormat="1" ht="24"/>
    <row r="594" s="2" customFormat="1" ht="24"/>
    <row r="595" s="2" customFormat="1" ht="24"/>
    <row r="596" s="2" customFormat="1" ht="24"/>
    <row r="597" s="2" customFormat="1" ht="24"/>
    <row r="598" s="2" customFormat="1" ht="24"/>
    <row r="599" s="2" customFormat="1" ht="24"/>
    <row r="600" s="2" customFormat="1" ht="24"/>
    <row r="601" s="2" customFormat="1" ht="24"/>
    <row r="602" s="2" customFormat="1" ht="24"/>
    <row r="603" s="2" customFormat="1" ht="24"/>
    <row r="604" s="2" customFormat="1" ht="24"/>
    <row r="605" s="2" customFormat="1" ht="24"/>
    <row r="606" s="2" customFormat="1" ht="24"/>
    <row r="607" s="2" customFormat="1" ht="24"/>
    <row r="608" s="2" customFormat="1" ht="24"/>
    <row r="609" s="2" customFormat="1" ht="24"/>
    <row r="610" s="2" customFormat="1" ht="24"/>
    <row r="611" s="2" customFormat="1" ht="24"/>
    <row r="612" s="2" customFormat="1" ht="24"/>
    <row r="613" s="2" customFormat="1" ht="24"/>
    <row r="614" s="2" customFormat="1" ht="24"/>
    <row r="615" s="2" customFormat="1" ht="24"/>
    <row r="616" s="2" customFormat="1" ht="24"/>
    <row r="617" s="2" customFormat="1" ht="24"/>
    <row r="618" s="2" customFormat="1" ht="24"/>
    <row r="619" s="2" customFormat="1" ht="24"/>
    <row r="620" s="2" customFormat="1" ht="24"/>
    <row r="621" s="2" customFormat="1" ht="24"/>
    <row r="622" s="2" customFormat="1" ht="24"/>
    <row r="623" s="2" customFormat="1" ht="24"/>
    <row r="624" s="2" customFormat="1" ht="24"/>
    <row r="625" s="2" customFormat="1" ht="24"/>
    <row r="626" s="2" customFormat="1" ht="24"/>
    <row r="627" s="2" customFormat="1" ht="24"/>
    <row r="628" s="2" customFormat="1" ht="24"/>
    <row r="629" s="2" customFormat="1" ht="24"/>
    <row r="630" s="2" customFormat="1" ht="24"/>
    <row r="631" s="2" customFormat="1" ht="24"/>
    <row r="632" s="2" customFormat="1" ht="24"/>
    <row r="633" s="2" customFormat="1" ht="24"/>
    <row r="634" s="2" customFormat="1" ht="24"/>
    <row r="635" s="2" customFormat="1" ht="24"/>
    <row r="636" s="2" customFormat="1" ht="24"/>
    <row r="637" s="2" customFormat="1" ht="24"/>
    <row r="638" s="2" customFormat="1" ht="24"/>
    <row r="639" s="2" customFormat="1" ht="24"/>
    <row r="640" s="2" customFormat="1" ht="24"/>
    <row r="641" s="2" customFormat="1" ht="24"/>
    <row r="642" s="2" customFormat="1" ht="24"/>
    <row r="643" s="2" customFormat="1" ht="24"/>
    <row r="644" s="2" customFormat="1" ht="24"/>
    <row r="645" s="2" customFormat="1" ht="24"/>
    <row r="646" s="2" customFormat="1" ht="24"/>
    <row r="647" s="2" customFormat="1" ht="24"/>
    <row r="648" s="2" customFormat="1" ht="24"/>
    <row r="649" s="2" customFormat="1" ht="24"/>
    <row r="650" s="2" customFormat="1" ht="24"/>
    <row r="651" s="2" customFormat="1" ht="24"/>
    <row r="652" s="2" customFormat="1" ht="24"/>
    <row r="653" s="2" customFormat="1" ht="24"/>
    <row r="654" s="2" customFormat="1" ht="24"/>
    <row r="655" s="2" customFormat="1" ht="24"/>
    <row r="656" s="2" customFormat="1" ht="24"/>
    <row r="657" s="2" customFormat="1" ht="24"/>
    <row r="658" s="2" customFormat="1" ht="24"/>
    <row r="659" s="2" customFormat="1" ht="24"/>
    <row r="660" s="2" customFormat="1" ht="24"/>
    <row r="661" s="2" customFormat="1" ht="24"/>
    <row r="662" s="2" customFormat="1" ht="24"/>
    <row r="663" s="2" customFormat="1" ht="24"/>
    <row r="664" s="2" customFormat="1" ht="24"/>
    <row r="665" s="2" customFormat="1" ht="24"/>
    <row r="666" s="2" customFormat="1" ht="24"/>
    <row r="667" s="2" customFormat="1" ht="24"/>
    <row r="668" s="2" customFormat="1" ht="24"/>
    <row r="669" s="2" customFormat="1" ht="24"/>
    <row r="670" s="2" customFormat="1" ht="24"/>
    <row r="671" s="2" customFormat="1" ht="24"/>
    <row r="672" s="2" customFormat="1" ht="24"/>
    <row r="673" s="2" customFormat="1" ht="24"/>
    <row r="674" s="2" customFormat="1" ht="24"/>
    <row r="675" s="2" customFormat="1" ht="24"/>
  </sheetData>
  <sheetProtection/>
  <mergeCells count="18">
    <mergeCell ref="A22:B22"/>
    <mergeCell ref="A30:C30"/>
    <mergeCell ref="A34:B34"/>
    <mergeCell ref="C34:D34"/>
    <mergeCell ref="A36:B36"/>
    <mergeCell ref="A29:C29"/>
    <mergeCell ref="C36:D36"/>
    <mergeCell ref="C35:D35"/>
    <mergeCell ref="A35:B35"/>
    <mergeCell ref="A20:C20"/>
    <mergeCell ref="A4:C4"/>
    <mergeCell ref="A1:B1"/>
    <mergeCell ref="C1:D1"/>
    <mergeCell ref="A2:B2"/>
    <mergeCell ref="C2:D2"/>
    <mergeCell ref="C3:D3"/>
    <mergeCell ref="A3:B3"/>
    <mergeCell ref="A13:B13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104"/>
  <sheetViews>
    <sheetView zoomScale="166" zoomScaleNormal="166" zoomScalePageLayoutView="0" workbookViewId="0" topLeftCell="A1">
      <selection activeCell="B47" sqref="B47"/>
    </sheetView>
  </sheetViews>
  <sheetFormatPr defaultColWidth="9.140625" defaultRowHeight="21.75"/>
  <cols>
    <col min="1" max="1" width="17.8515625" style="0" customWidth="1"/>
    <col min="2" max="2" width="17.28125" style="0" customWidth="1"/>
    <col min="3" max="3" width="38.140625" style="0" customWidth="1"/>
    <col min="5" max="5" width="18.7109375" style="0" customWidth="1"/>
  </cols>
  <sheetData>
    <row r="1" spans="1:5" ht="21.75">
      <c r="A1" s="220" t="s">
        <v>73</v>
      </c>
      <c r="B1" s="220"/>
      <c r="C1" s="220"/>
      <c r="D1" s="220"/>
      <c r="E1" s="220"/>
    </row>
    <row r="2" spans="1:5" ht="21.75">
      <c r="A2" s="237" t="s">
        <v>251</v>
      </c>
      <c r="B2" s="237"/>
      <c r="C2" s="237"/>
      <c r="D2" s="237"/>
      <c r="E2" s="237"/>
    </row>
    <row r="3" spans="1:5" ht="21.75">
      <c r="A3" s="220" t="s">
        <v>22</v>
      </c>
      <c r="B3" s="220"/>
      <c r="C3" s="220"/>
      <c r="D3" s="220"/>
      <c r="E3" s="220"/>
    </row>
    <row r="4" spans="1:5" ht="22.5" thickBot="1">
      <c r="A4" s="238" t="s">
        <v>268</v>
      </c>
      <c r="B4" s="239"/>
      <c r="C4" s="239"/>
      <c r="D4" s="239"/>
      <c r="E4" s="239"/>
    </row>
    <row r="5" spans="1:5" ht="22.5" thickTop="1">
      <c r="A5" s="240" t="s">
        <v>23</v>
      </c>
      <c r="B5" s="241"/>
      <c r="C5" s="113"/>
      <c r="D5" s="113" t="s">
        <v>25</v>
      </c>
      <c r="E5" s="114" t="s">
        <v>24</v>
      </c>
    </row>
    <row r="6" spans="1:5" ht="21.75">
      <c r="A6" s="115" t="s">
        <v>27</v>
      </c>
      <c r="B6" s="115" t="s">
        <v>29</v>
      </c>
      <c r="C6" s="113" t="s">
        <v>30</v>
      </c>
      <c r="D6" s="113" t="s">
        <v>26</v>
      </c>
      <c r="E6" s="115" t="s">
        <v>29</v>
      </c>
    </row>
    <row r="7" spans="1:5" ht="22.5" thickBot="1">
      <c r="A7" s="116" t="s">
        <v>28</v>
      </c>
      <c r="B7" s="116" t="s">
        <v>28</v>
      </c>
      <c r="C7" s="116"/>
      <c r="D7" s="116"/>
      <c r="E7" s="116" t="s">
        <v>28</v>
      </c>
    </row>
    <row r="8" spans="1:5" ht="22.5" thickTop="1">
      <c r="A8" s="117"/>
      <c r="B8" s="118">
        <v>64299876.28</v>
      </c>
      <c r="C8" s="50" t="s">
        <v>31</v>
      </c>
      <c r="D8" s="119"/>
      <c r="E8" s="118">
        <v>66567507.45</v>
      </c>
    </row>
    <row r="9" spans="1:5" ht="21.75">
      <c r="A9" s="117"/>
      <c r="B9" s="117"/>
      <c r="C9" s="51" t="s">
        <v>32</v>
      </c>
      <c r="D9" s="120"/>
      <c r="E9" s="117"/>
    </row>
    <row r="10" spans="1:5" ht="21.75">
      <c r="A10" s="117">
        <v>3280000</v>
      </c>
      <c r="B10" s="98">
        <v>1782378.71</v>
      </c>
      <c r="C10" s="1" t="s">
        <v>33</v>
      </c>
      <c r="D10" s="121">
        <v>411000</v>
      </c>
      <c r="E10" s="98">
        <v>1360110.13</v>
      </c>
    </row>
    <row r="11" spans="1:5" ht="21.75">
      <c r="A11" s="117">
        <v>662000</v>
      </c>
      <c r="B11" s="98">
        <v>487708.4</v>
      </c>
      <c r="C11" s="1" t="s">
        <v>34</v>
      </c>
      <c r="D11" s="121">
        <v>412000</v>
      </c>
      <c r="E11" s="98">
        <v>59392.4</v>
      </c>
    </row>
    <row r="12" spans="1:5" ht="21.75">
      <c r="A12" s="117">
        <v>550000</v>
      </c>
      <c r="B12" s="98">
        <v>341295.67</v>
      </c>
      <c r="C12" s="1" t="s">
        <v>35</v>
      </c>
      <c r="D12" s="121">
        <v>413000</v>
      </c>
      <c r="E12" s="98">
        <v>0</v>
      </c>
    </row>
    <row r="13" spans="1:5" ht="21.75">
      <c r="A13" s="98">
        <v>0</v>
      </c>
      <c r="B13" s="98">
        <v>0</v>
      </c>
      <c r="C13" s="1" t="s">
        <v>36</v>
      </c>
      <c r="D13" s="121">
        <v>414000</v>
      </c>
      <c r="E13" s="98">
        <v>0</v>
      </c>
    </row>
    <row r="14" spans="1:5" ht="21.75">
      <c r="A14" s="98">
        <v>70000</v>
      </c>
      <c r="B14" s="98">
        <v>49300</v>
      </c>
      <c r="C14" s="1" t="s">
        <v>37</v>
      </c>
      <c r="D14" s="121">
        <v>415000</v>
      </c>
      <c r="E14" s="98">
        <v>13200</v>
      </c>
    </row>
    <row r="15" spans="1:5" ht="21.75">
      <c r="A15" s="98">
        <v>0</v>
      </c>
      <c r="B15" s="98">
        <v>0</v>
      </c>
      <c r="C15" s="1" t="s">
        <v>38</v>
      </c>
      <c r="D15" s="121">
        <v>416000</v>
      </c>
      <c r="E15" s="98">
        <v>0</v>
      </c>
    </row>
    <row r="16" spans="1:5" ht="21.75">
      <c r="A16" s="117">
        <v>38629210</v>
      </c>
      <c r="B16" s="98">
        <v>18664644.57</v>
      </c>
      <c r="C16" s="1" t="s">
        <v>39</v>
      </c>
      <c r="D16" s="121">
        <v>421000</v>
      </c>
      <c r="E16" s="98">
        <v>4069648.8</v>
      </c>
    </row>
    <row r="17" spans="1:5" ht="21.75">
      <c r="A17" s="117">
        <v>10870000</v>
      </c>
      <c r="B17" s="98">
        <v>10354556</v>
      </c>
      <c r="C17" s="1" t="s">
        <v>11</v>
      </c>
      <c r="D17" s="121">
        <v>430000</v>
      </c>
      <c r="E17" s="98">
        <v>0</v>
      </c>
    </row>
    <row r="18" spans="1:5" ht="22.5" thickBot="1">
      <c r="A18" s="122">
        <f>SUM(A8:A17)</f>
        <v>54061210</v>
      </c>
      <c r="B18" s="123">
        <f>SUM(B10:B17)</f>
        <v>31679883.35</v>
      </c>
      <c r="C18" s="1"/>
      <c r="D18" s="120"/>
      <c r="E18" s="123">
        <f>SUM(E10:E17)</f>
        <v>5502351.33</v>
      </c>
    </row>
    <row r="19" spans="1:5" ht="5.25" customHeight="1" thickTop="1">
      <c r="A19" s="22"/>
      <c r="B19" s="124"/>
      <c r="C19" s="1"/>
      <c r="D19" s="121"/>
      <c r="E19" s="117">
        <v>0</v>
      </c>
    </row>
    <row r="20" spans="1:5" ht="21.75">
      <c r="A20" s="22"/>
      <c r="B20" s="117">
        <v>1301874.02</v>
      </c>
      <c r="C20" s="1" t="s">
        <v>136</v>
      </c>
      <c r="D20" s="121">
        <v>900</v>
      </c>
      <c r="E20" s="117">
        <v>99252.67</v>
      </c>
    </row>
    <row r="21" spans="1:5" ht="21.75">
      <c r="A21" s="22"/>
      <c r="B21" s="117">
        <v>430387</v>
      </c>
      <c r="C21" s="1" t="s">
        <v>40</v>
      </c>
      <c r="D21" s="121" t="s">
        <v>69</v>
      </c>
      <c r="E21" s="117">
        <v>7500</v>
      </c>
    </row>
    <row r="22" spans="1:5" ht="21.75">
      <c r="A22" s="22"/>
      <c r="B22" s="117">
        <v>4428300</v>
      </c>
      <c r="C22" s="1" t="s">
        <v>134</v>
      </c>
      <c r="D22" s="121"/>
      <c r="E22" s="117">
        <v>2229800</v>
      </c>
    </row>
    <row r="23" spans="1:5" ht="21.75">
      <c r="A23" s="22"/>
      <c r="B23" s="117">
        <v>10936680</v>
      </c>
      <c r="C23" s="1" t="s">
        <v>135</v>
      </c>
      <c r="D23" s="120"/>
      <c r="E23" s="117">
        <v>6508280</v>
      </c>
    </row>
    <row r="24" spans="1:5" ht="21.75">
      <c r="A24" s="22"/>
      <c r="B24" s="98">
        <v>3403.36</v>
      </c>
      <c r="C24" s="1" t="s">
        <v>141</v>
      </c>
      <c r="D24" s="121"/>
      <c r="E24" s="98">
        <v>989.68</v>
      </c>
    </row>
    <row r="25" spans="1:5" ht="21.75">
      <c r="A25" s="22"/>
      <c r="B25" s="117">
        <v>410</v>
      </c>
      <c r="C25" s="1" t="s">
        <v>260</v>
      </c>
      <c r="D25" s="121"/>
      <c r="E25" s="98">
        <v>0</v>
      </c>
    </row>
    <row r="26" spans="1:5" ht="21.75">
      <c r="A26" s="22"/>
      <c r="B26" s="117"/>
      <c r="C26" s="1"/>
      <c r="D26" s="121"/>
      <c r="E26" s="98"/>
    </row>
    <row r="27" spans="1:5" ht="21.75">
      <c r="A27" s="22"/>
      <c r="B27" s="98"/>
      <c r="C27" s="1"/>
      <c r="D27" s="121"/>
      <c r="E27" s="98"/>
    </row>
    <row r="28" spans="1:5" ht="21.75">
      <c r="A28" s="22"/>
      <c r="B28" s="98"/>
      <c r="C28" s="1"/>
      <c r="D28" s="121"/>
      <c r="E28" s="98"/>
    </row>
    <row r="29" spans="1:5" ht="21.75">
      <c r="A29" s="22"/>
      <c r="B29" s="98"/>
      <c r="C29" s="1"/>
      <c r="D29" s="121"/>
      <c r="E29" s="98"/>
    </row>
    <row r="30" spans="1:5" ht="21.75">
      <c r="A30" s="22"/>
      <c r="B30" s="98"/>
      <c r="C30" s="1"/>
      <c r="D30" s="121"/>
      <c r="E30" s="98"/>
    </row>
    <row r="31" spans="1:5" ht="21.75">
      <c r="A31" s="22"/>
      <c r="B31" s="117"/>
      <c r="C31" s="1"/>
      <c r="D31" s="121"/>
      <c r="E31" s="98"/>
    </row>
    <row r="32" spans="1:5" ht="21.75">
      <c r="A32" s="22"/>
      <c r="B32" s="125">
        <f>SUM(B20:B31)</f>
        <v>17101054.38</v>
      </c>
      <c r="C32" s="126"/>
      <c r="D32" s="127"/>
      <c r="E32" s="125">
        <f>SUM(E20:E31)</f>
        <v>8845822.35</v>
      </c>
    </row>
    <row r="33" spans="1:5" ht="22.5" thickBot="1">
      <c r="A33" s="22"/>
      <c r="B33" s="122">
        <f>B18+B32</f>
        <v>48780937.730000004</v>
      </c>
      <c r="C33" s="52"/>
      <c r="D33" s="128"/>
      <c r="E33" s="129">
        <f>E18+E32</f>
        <v>14348173.68</v>
      </c>
    </row>
    <row r="34" spans="1:5" ht="22.5" thickTop="1">
      <c r="A34" s="22"/>
      <c r="B34" s="59"/>
      <c r="C34" s="52"/>
      <c r="D34" s="60"/>
      <c r="E34" s="59"/>
    </row>
    <row r="35" spans="1:5" ht="21.75">
      <c r="A35" s="22"/>
      <c r="B35" s="59"/>
      <c r="C35" s="52"/>
      <c r="D35" s="60"/>
      <c r="E35" s="59"/>
    </row>
    <row r="36" spans="1:5" ht="21.75">
      <c r="A36" s="235"/>
      <c r="B36" s="235"/>
      <c r="C36" s="235"/>
      <c r="D36" s="235"/>
      <c r="E36" s="235"/>
    </row>
    <row r="37" spans="1:5" ht="21.75">
      <c r="A37" s="234"/>
      <c r="B37" s="234"/>
      <c r="C37" s="234"/>
      <c r="D37" s="234"/>
      <c r="E37" s="234"/>
    </row>
    <row r="38" spans="1:5" ht="21.75">
      <c r="A38" s="234" t="s">
        <v>129</v>
      </c>
      <c r="B38" s="234"/>
      <c r="C38" s="234"/>
      <c r="D38" s="234"/>
      <c r="E38" s="234"/>
    </row>
    <row r="39" spans="1:5" ht="21.75">
      <c r="A39" s="209"/>
      <c r="B39" s="209"/>
      <c r="C39" s="209"/>
      <c r="D39" s="209"/>
      <c r="E39" s="209"/>
    </row>
    <row r="40" spans="1:5" ht="21.75">
      <c r="A40" s="110"/>
      <c r="B40" s="110"/>
      <c r="C40" s="110"/>
      <c r="D40" s="110"/>
      <c r="E40" s="110"/>
    </row>
    <row r="41" spans="1:5" ht="21.75">
      <c r="A41" s="242" t="s">
        <v>23</v>
      </c>
      <c r="B41" s="243"/>
      <c r="C41" s="115"/>
      <c r="D41" s="115" t="s">
        <v>25</v>
      </c>
      <c r="E41" s="131" t="s">
        <v>24</v>
      </c>
    </row>
    <row r="42" spans="1:5" ht="22.5" thickBot="1">
      <c r="A42" s="132" t="s">
        <v>47</v>
      </c>
      <c r="B42" s="132" t="s">
        <v>48</v>
      </c>
      <c r="C42" s="116" t="s">
        <v>30</v>
      </c>
      <c r="D42" s="116" t="s">
        <v>26</v>
      </c>
      <c r="E42" s="132" t="s">
        <v>48</v>
      </c>
    </row>
    <row r="43" spans="1:5" ht="22.5" thickTop="1">
      <c r="A43" s="117"/>
      <c r="B43" s="118"/>
      <c r="C43" s="133" t="s">
        <v>41</v>
      </c>
      <c r="D43" s="127"/>
      <c r="E43" s="118"/>
    </row>
    <row r="44" spans="1:5" ht="21.75">
      <c r="A44" s="117">
        <v>2482000</v>
      </c>
      <c r="B44" s="117">
        <v>677724</v>
      </c>
      <c r="C44" s="1" t="s">
        <v>42</v>
      </c>
      <c r="D44" s="121">
        <v>510000</v>
      </c>
      <c r="E44" s="117">
        <v>4500</v>
      </c>
    </row>
    <row r="45" spans="1:5" ht="21.75">
      <c r="A45" s="117"/>
      <c r="B45" s="117">
        <v>4609776</v>
      </c>
      <c r="C45" s="1" t="s">
        <v>143</v>
      </c>
      <c r="D45" s="121"/>
      <c r="E45" s="117">
        <v>849150</v>
      </c>
    </row>
    <row r="46" spans="1:5" ht="21.75">
      <c r="A46" s="117"/>
      <c r="B46" s="98">
        <v>2021292</v>
      </c>
      <c r="C46" s="1" t="s">
        <v>142</v>
      </c>
      <c r="D46" s="121"/>
      <c r="E46" s="98">
        <v>457980</v>
      </c>
    </row>
    <row r="47" spans="1:5" ht="21.75">
      <c r="A47" s="98">
        <v>3724490</v>
      </c>
      <c r="B47" s="98">
        <v>497701.25</v>
      </c>
      <c r="C47" s="1" t="s">
        <v>7</v>
      </c>
      <c r="D47" s="121">
        <v>531000</v>
      </c>
      <c r="E47" s="98">
        <v>93810</v>
      </c>
    </row>
    <row r="48" spans="1:5" ht="21.75">
      <c r="A48" s="98">
        <v>6095400</v>
      </c>
      <c r="B48" s="98">
        <v>2335550.29</v>
      </c>
      <c r="C48" s="1" t="s">
        <v>8</v>
      </c>
      <c r="D48" s="121">
        <v>532000</v>
      </c>
      <c r="E48" s="98">
        <v>847555.72</v>
      </c>
    </row>
    <row r="49" spans="1:5" ht="21.75">
      <c r="A49" s="98">
        <v>4491840</v>
      </c>
      <c r="B49" s="98">
        <v>795996</v>
      </c>
      <c r="C49" s="1" t="s">
        <v>9</v>
      </c>
      <c r="D49" s="121">
        <v>533000</v>
      </c>
      <c r="E49" s="98">
        <v>191493</v>
      </c>
    </row>
    <row r="50" spans="1:5" ht="21.75">
      <c r="A50" s="98">
        <v>510000</v>
      </c>
      <c r="B50" s="98">
        <v>192689.29</v>
      </c>
      <c r="C50" s="1" t="s">
        <v>10</v>
      </c>
      <c r="D50" s="121">
        <v>534000</v>
      </c>
      <c r="E50" s="98">
        <v>3950.12</v>
      </c>
    </row>
    <row r="51" spans="1:5" ht="21.75">
      <c r="A51" s="98">
        <v>1886300</v>
      </c>
      <c r="B51" s="98">
        <v>116271</v>
      </c>
      <c r="C51" s="1" t="s">
        <v>12</v>
      </c>
      <c r="D51" s="121">
        <v>541000</v>
      </c>
      <c r="E51" s="98">
        <v>77120</v>
      </c>
    </row>
    <row r="52" spans="1:5" ht="21.75">
      <c r="A52" s="98">
        <v>10173800</v>
      </c>
      <c r="B52" s="98">
        <v>0</v>
      </c>
      <c r="C52" s="1" t="s">
        <v>13</v>
      </c>
      <c r="D52" s="121">
        <v>542000</v>
      </c>
      <c r="E52" s="98">
        <v>0</v>
      </c>
    </row>
    <row r="53" spans="1:5" ht="21.75">
      <c r="A53" s="134">
        <v>8503300</v>
      </c>
      <c r="B53" s="134">
        <v>1912843.2</v>
      </c>
      <c r="C53" s="1" t="s">
        <v>11</v>
      </c>
      <c r="D53" s="121">
        <v>560000</v>
      </c>
      <c r="E53" s="134">
        <v>1912843.2</v>
      </c>
    </row>
    <row r="54" spans="1:5" ht="22.5" thickBot="1">
      <c r="A54" s="123">
        <f>SUM(A44:A53)</f>
        <v>37867130</v>
      </c>
      <c r="B54" s="123">
        <f>SUM(B44:B53)</f>
        <v>13159843.029999997</v>
      </c>
      <c r="C54" s="1"/>
      <c r="D54" s="120"/>
      <c r="E54" s="123">
        <f>SUM(E44:E53)</f>
        <v>4438402.04</v>
      </c>
    </row>
    <row r="55" spans="1:5" ht="22.5" thickTop="1">
      <c r="A55" s="188"/>
      <c r="B55" s="98">
        <v>11555284.5</v>
      </c>
      <c r="C55" s="1" t="s">
        <v>14</v>
      </c>
      <c r="D55" s="121">
        <v>700</v>
      </c>
      <c r="E55" s="98">
        <v>939500</v>
      </c>
    </row>
    <row r="56" spans="1:5" ht="21.75">
      <c r="A56" s="135"/>
      <c r="B56" s="98">
        <v>558490.59</v>
      </c>
      <c r="C56" s="1" t="s">
        <v>136</v>
      </c>
      <c r="D56" s="121">
        <v>900</v>
      </c>
      <c r="E56" s="98">
        <v>346972.62</v>
      </c>
    </row>
    <row r="57" spans="1:5" ht="21.75">
      <c r="A57" s="136"/>
      <c r="B57" s="134">
        <v>671395</v>
      </c>
      <c r="C57" s="1" t="s">
        <v>40</v>
      </c>
      <c r="D57" s="121" t="s">
        <v>69</v>
      </c>
      <c r="E57" s="134">
        <v>0</v>
      </c>
    </row>
    <row r="58" spans="1:5" ht="21.75">
      <c r="A58" s="22"/>
      <c r="B58" s="98">
        <v>56560</v>
      </c>
      <c r="C58" s="1" t="s">
        <v>137</v>
      </c>
      <c r="D58" s="121"/>
      <c r="E58" s="98">
        <v>0</v>
      </c>
    </row>
    <row r="59" spans="1:5" ht="21.75">
      <c r="A59" s="22"/>
      <c r="B59" s="98">
        <v>5059634.42</v>
      </c>
      <c r="C59" s="1" t="s">
        <v>125</v>
      </c>
      <c r="D59" s="121">
        <v>600</v>
      </c>
      <c r="E59" s="98">
        <v>471500</v>
      </c>
    </row>
    <row r="60" spans="1:5" ht="21.75">
      <c r="A60" s="22"/>
      <c r="B60" s="98">
        <v>5773480</v>
      </c>
      <c r="C60" s="1" t="s">
        <v>127</v>
      </c>
      <c r="D60" s="121"/>
      <c r="E60" s="98">
        <v>2847480</v>
      </c>
    </row>
    <row r="61" spans="1:5" ht="21.75">
      <c r="A61" s="22"/>
      <c r="B61" s="134">
        <v>4428300</v>
      </c>
      <c r="C61" s="1" t="s">
        <v>138</v>
      </c>
      <c r="D61" s="121">
        <v>704</v>
      </c>
      <c r="E61" s="134">
        <v>54000</v>
      </c>
    </row>
    <row r="62" spans="1:5" ht="21.75">
      <c r="A62" s="22"/>
      <c r="B62" s="98"/>
      <c r="C62" s="1"/>
      <c r="D62" s="121"/>
      <c r="E62" s="98"/>
    </row>
    <row r="63" spans="1:5" ht="21.75">
      <c r="A63" s="22"/>
      <c r="B63" s="98"/>
      <c r="C63" s="1"/>
      <c r="D63" s="121"/>
      <c r="E63" s="98"/>
    </row>
    <row r="64" spans="1:5" ht="21.75">
      <c r="A64" s="22"/>
      <c r="B64" s="98"/>
      <c r="C64" s="1"/>
      <c r="D64" s="121"/>
      <c r="E64" s="98"/>
    </row>
    <row r="65" spans="1:5" ht="21.75">
      <c r="A65" s="22"/>
      <c r="B65" s="98"/>
      <c r="C65" s="1"/>
      <c r="D65" s="121"/>
      <c r="E65" s="98"/>
    </row>
    <row r="66" spans="1:5" ht="21.75">
      <c r="A66" s="22"/>
      <c r="B66" s="125">
        <f>SUM(B55:B65)</f>
        <v>28103144.509999998</v>
      </c>
      <c r="C66" s="1"/>
      <c r="D66" s="120"/>
      <c r="E66" s="125">
        <f>SUM(E55:E65)</f>
        <v>4659452.62</v>
      </c>
    </row>
    <row r="67" spans="1:5" ht="21.75">
      <c r="A67" s="22"/>
      <c r="B67" s="125">
        <f>B54+B66</f>
        <v>41262987.53999999</v>
      </c>
      <c r="C67" s="50" t="s">
        <v>43</v>
      </c>
      <c r="D67" s="120"/>
      <c r="E67" s="125">
        <f>E54+E66</f>
        <v>9097854.66</v>
      </c>
    </row>
    <row r="68" spans="1:5" ht="21.75">
      <c r="A68" s="22"/>
      <c r="B68" s="118">
        <v>7517950.19</v>
      </c>
      <c r="C68" s="50" t="s">
        <v>44</v>
      </c>
      <c r="D68" s="127"/>
      <c r="E68" s="118">
        <v>5250319.02</v>
      </c>
    </row>
    <row r="69" spans="1:5" ht="21.75">
      <c r="A69" s="22"/>
      <c r="B69" s="118"/>
      <c r="C69" s="50" t="s">
        <v>45</v>
      </c>
      <c r="D69" s="127"/>
      <c r="E69" s="118"/>
    </row>
    <row r="70" spans="1:5" ht="21.75">
      <c r="A70" s="22"/>
      <c r="B70" s="137"/>
      <c r="C70" s="50" t="s">
        <v>159</v>
      </c>
      <c r="D70" s="127"/>
      <c r="E70" s="138">
        <v>0</v>
      </c>
    </row>
    <row r="71" spans="1:5" ht="22.5" thickBot="1">
      <c r="A71" s="22"/>
      <c r="B71" s="122">
        <f>B8+B68-B70</f>
        <v>71817826.47</v>
      </c>
      <c r="C71" s="50" t="s">
        <v>46</v>
      </c>
      <c r="D71" s="128"/>
      <c r="E71" s="129">
        <f>E8+E68-E70</f>
        <v>71817826.47</v>
      </c>
    </row>
    <row r="72" spans="1:5" ht="22.5" thickTop="1">
      <c r="A72" s="22"/>
      <c r="B72" s="139"/>
      <c r="C72" s="50"/>
      <c r="D72" s="60"/>
      <c r="E72" s="59"/>
    </row>
    <row r="73" spans="1:5" ht="21.75">
      <c r="A73" s="22"/>
      <c r="B73" s="139"/>
      <c r="C73" s="50"/>
      <c r="D73" s="60"/>
      <c r="E73" s="59"/>
    </row>
    <row r="74" spans="1:5" ht="21.75">
      <c r="A74" s="22"/>
      <c r="B74" s="139"/>
      <c r="C74" s="50"/>
      <c r="D74" s="60"/>
      <c r="E74" s="59"/>
    </row>
    <row r="75" spans="1:5" ht="21.75">
      <c r="A75" s="235"/>
      <c r="B75" s="235"/>
      <c r="C75" s="235"/>
      <c r="D75" s="235"/>
      <c r="E75" s="235"/>
    </row>
    <row r="76" spans="1:5" ht="21.75">
      <c r="A76" s="234"/>
      <c r="B76" s="234"/>
      <c r="C76" s="234"/>
      <c r="D76" s="234"/>
      <c r="E76" s="234"/>
    </row>
    <row r="77" spans="1:5" ht="21.75">
      <c r="A77" s="1"/>
      <c r="B77" s="1"/>
      <c r="C77" s="1"/>
      <c r="D77" s="1"/>
      <c r="E77" s="1"/>
    </row>
    <row r="78" spans="1:5" ht="21.75">
      <c r="A78" s="1"/>
      <c r="B78" s="1"/>
      <c r="C78" s="1"/>
      <c r="D78" s="1"/>
      <c r="E78" s="1"/>
    </row>
    <row r="79" spans="1:5" ht="21.75">
      <c r="A79" s="1"/>
      <c r="B79" s="1"/>
      <c r="C79" s="1"/>
      <c r="D79" s="1"/>
      <c r="E79" s="1"/>
    </row>
    <row r="80" spans="1:5" ht="21.75">
      <c r="A80" s="1"/>
      <c r="B80" s="1"/>
      <c r="C80" s="1"/>
      <c r="D80" s="1"/>
      <c r="E80" s="1"/>
    </row>
    <row r="81" spans="1:5" ht="21.75">
      <c r="A81" s="1"/>
      <c r="B81" s="1"/>
      <c r="C81" s="1"/>
      <c r="D81" s="1"/>
      <c r="E81" s="1"/>
    </row>
    <row r="82" spans="1:5" ht="21.75">
      <c r="A82" s="1"/>
      <c r="B82" s="1"/>
      <c r="C82" s="1"/>
      <c r="D82" s="1"/>
      <c r="E82" s="1"/>
    </row>
    <row r="83" spans="1:5" ht="21.75">
      <c r="A83" s="1"/>
      <c r="B83" s="1"/>
      <c r="C83" s="1"/>
      <c r="D83" s="1"/>
      <c r="E83" s="1"/>
    </row>
    <row r="84" spans="1:5" ht="21.75">
      <c r="A84" s="1"/>
      <c r="B84" s="1"/>
      <c r="C84" s="1"/>
      <c r="D84" s="1"/>
      <c r="E84" s="1"/>
    </row>
    <row r="85" spans="1:5" ht="21.75">
      <c r="A85" s="1"/>
      <c r="B85" s="1"/>
      <c r="C85" s="1"/>
      <c r="D85" s="1"/>
      <c r="E85" s="1"/>
    </row>
    <row r="86" spans="1:5" ht="21.75">
      <c r="A86" s="1"/>
      <c r="B86" s="1"/>
      <c r="C86" s="1"/>
      <c r="D86" s="1"/>
      <c r="E86" s="1"/>
    </row>
    <row r="87" spans="1:5" ht="21.75">
      <c r="A87" s="1"/>
      <c r="B87" s="1"/>
      <c r="C87" s="1"/>
      <c r="D87" s="1"/>
      <c r="E87" s="1"/>
    </row>
    <row r="88" spans="1:5" ht="21.75">
      <c r="A88" s="1"/>
      <c r="B88" s="1"/>
      <c r="C88" s="1"/>
      <c r="D88" s="1"/>
      <c r="E88" s="1"/>
    </row>
    <row r="89" spans="1:5" ht="21.75">
      <c r="A89" s="1"/>
      <c r="B89" s="1"/>
      <c r="C89" s="1"/>
      <c r="D89" s="1"/>
      <c r="E89" s="1"/>
    </row>
    <row r="90" spans="1:5" ht="21.75">
      <c r="A90" s="1"/>
      <c r="B90" s="1"/>
      <c r="C90" s="1"/>
      <c r="D90" s="1"/>
      <c r="E90" s="1"/>
    </row>
    <row r="91" spans="1:5" ht="21.75">
      <c r="A91" s="1"/>
      <c r="B91" s="1"/>
      <c r="C91" s="1"/>
      <c r="D91" s="1"/>
      <c r="E91" s="1"/>
    </row>
    <row r="92" spans="1:5" ht="21.75">
      <c r="A92" s="1"/>
      <c r="B92" s="1"/>
      <c r="C92" s="1"/>
      <c r="D92" s="1"/>
      <c r="E92" s="1"/>
    </row>
    <row r="93" spans="1:5" ht="21.75">
      <c r="A93" s="1"/>
      <c r="B93" s="1"/>
      <c r="C93" s="1"/>
      <c r="D93" s="1"/>
      <c r="E93" s="1"/>
    </row>
    <row r="94" spans="1:5" ht="21.75">
      <c r="A94" s="1"/>
      <c r="B94" s="1"/>
      <c r="C94" s="1"/>
      <c r="D94" s="1"/>
      <c r="E94" s="1"/>
    </row>
    <row r="95" spans="1:5" ht="21.75">
      <c r="A95" s="1"/>
      <c r="B95" s="1"/>
      <c r="C95" s="1"/>
      <c r="D95" s="1"/>
      <c r="E95" s="1"/>
    </row>
    <row r="96" spans="1:5" ht="21.75">
      <c r="A96" s="1"/>
      <c r="B96" s="1"/>
      <c r="C96" s="1"/>
      <c r="D96" s="1"/>
      <c r="E96" s="1"/>
    </row>
    <row r="97" spans="1:5" ht="21.75">
      <c r="A97" s="1"/>
      <c r="B97" s="1"/>
      <c r="C97" s="1"/>
      <c r="D97" s="1"/>
      <c r="E97" s="1"/>
    </row>
    <row r="98" spans="1:5" ht="21.75">
      <c r="A98" s="1"/>
      <c r="B98" s="1"/>
      <c r="C98" s="1"/>
      <c r="D98" s="1"/>
      <c r="E98" s="1"/>
    </row>
    <row r="99" spans="1:5" ht="21.75">
      <c r="A99" s="1"/>
      <c r="B99" s="1"/>
      <c r="C99" s="1"/>
      <c r="D99" s="1"/>
      <c r="E99" s="1"/>
    </row>
    <row r="100" spans="1:5" ht="21.75">
      <c r="A100" s="1"/>
      <c r="B100" s="1"/>
      <c r="C100" s="1"/>
      <c r="D100" s="1"/>
      <c r="E100" s="1"/>
    </row>
    <row r="101" spans="1:5" ht="21.75">
      <c r="A101" s="1"/>
      <c r="B101" s="1"/>
      <c r="C101" s="1"/>
      <c r="D101" s="1"/>
      <c r="E101" s="1"/>
    </row>
    <row r="102" spans="1:5" ht="21.75">
      <c r="A102" s="1"/>
      <c r="B102" s="1"/>
      <c r="C102" s="1"/>
      <c r="D102" s="1"/>
      <c r="E102" s="1"/>
    </row>
    <row r="103" spans="1:5" ht="21.75">
      <c r="A103" s="1"/>
      <c r="B103" s="1"/>
      <c r="C103" s="1"/>
      <c r="D103" s="1"/>
      <c r="E103" s="1"/>
    </row>
    <row r="104" spans="1:5" ht="21.75">
      <c r="A104" s="1"/>
      <c r="B104" s="1"/>
      <c r="C104" s="1"/>
      <c r="D104" s="1"/>
      <c r="E104" s="1"/>
    </row>
  </sheetData>
  <sheetProtection/>
  <mergeCells count="11">
    <mergeCell ref="A1:E1"/>
    <mergeCell ref="A2:E2"/>
    <mergeCell ref="A3:E3"/>
    <mergeCell ref="A4:E4"/>
    <mergeCell ref="A5:B5"/>
    <mergeCell ref="A37:E37"/>
    <mergeCell ref="A36:E36"/>
    <mergeCell ref="A76:E76"/>
    <mergeCell ref="A38:E38"/>
    <mergeCell ref="A75:E75"/>
    <mergeCell ref="A41:B41"/>
  </mergeCells>
  <printOptions/>
  <pageMargins left="0.49" right="0.37" top="0.38" bottom="0.54" header="0.3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D40"/>
  <sheetViews>
    <sheetView zoomScale="172" zoomScaleNormal="172" zoomScalePageLayoutView="0" workbookViewId="0" topLeftCell="A1">
      <selection activeCell="A34" sqref="A34"/>
    </sheetView>
  </sheetViews>
  <sheetFormatPr defaultColWidth="9.140625" defaultRowHeight="21.75"/>
  <cols>
    <col min="1" max="1" width="50.00390625" style="0" customWidth="1"/>
    <col min="3" max="3" width="18.00390625" style="0" customWidth="1"/>
    <col min="4" max="4" width="18.421875" style="0" customWidth="1"/>
  </cols>
  <sheetData>
    <row r="1" spans="1:4" ht="21.75">
      <c r="A1" s="223" t="s">
        <v>71</v>
      </c>
      <c r="B1" s="223"/>
      <c r="C1" s="223"/>
      <c r="D1" s="223"/>
    </row>
    <row r="2" spans="1:4" ht="21.75">
      <c r="A2" s="223" t="s">
        <v>77</v>
      </c>
      <c r="B2" s="223"/>
      <c r="C2" s="223"/>
      <c r="D2" s="223"/>
    </row>
    <row r="3" spans="1:4" ht="21.75">
      <c r="A3" s="223" t="s">
        <v>264</v>
      </c>
      <c r="B3" s="223"/>
      <c r="C3" s="223"/>
      <c r="D3" s="223"/>
    </row>
    <row r="4" spans="1:4" ht="21.75">
      <c r="A4" s="28" t="s">
        <v>0</v>
      </c>
      <c r="B4" s="28" t="s">
        <v>1</v>
      </c>
      <c r="C4" s="28" t="s">
        <v>2</v>
      </c>
      <c r="D4" s="28" t="s">
        <v>3</v>
      </c>
    </row>
    <row r="5" spans="1:4" ht="21.75">
      <c r="A5" s="29" t="s">
        <v>4</v>
      </c>
      <c r="B5" s="30" t="s">
        <v>19</v>
      </c>
      <c r="C5" s="31">
        <v>0</v>
      </c>
      <c r="D5" s="31"/>
    </row>
    <row r="6" spans="1:4" ht="21.75">
      <c r="A6" s="32" t="s">
        <v>75</v>
      </c>
      <c r="B6" s="33" t="s">
        <v>76</v>
      </c>
      <c r="C6" s="34">
        <v>0</v>
      </c>
      <c r="D6" s="34"/>
    </row>
    <row r="7" spans="1:4" ht="21.75">
      <c r="A7" s="32" t="s">
        <v>72</v>
      </c>
      <c r="B7" s="33" t="s">
        <v>20</v>
      </c>
      <c r="C7" s="34">
        <v>7405056.91</v>
      </c>
      <c r="D7" s="34"/>
    </row>
    <row r="8" spans="1:4" ht="21.75">
      <c r="A8" s="32" t="s">
        <v>116</v>
      </c>
      <c r="B8" s="33" t="s">
        <v>21</v>
      </c>
      <c r="C8" s="34">
        <v>16956657.91</v>
      </c>
      <c r="D8" s="34"/>
    </row>
    <row r="9" spans="1:4" ht="21.75">
      <c r="A9" s="32" t="s">
        <v>246</v>
      </c>
      <c r="B9" s="33" t="s">
        <v>20</v>
      </c>
      <c r="C9" s="34">
        <v>26794778.61</v>
      </c>
      <c r="D9" s="34"/>
    </row>
    <row r="10" spans="1:4" ht="21.75">
      <c r="A10" s="32" t="s">
        <v>247</v>
      </c>
      <c r="B10" s="33" t="s">
        <v>20</v>
      </c>
      <c r="C10" s="34">
        <v>425689.2</v>
      </c>
      <c r="D10" s="34"/>
    </row>
    <row r="11" spans="1:4" ht="21.75">
      <c r="A11" s="32" t="s">
        <v>244</v>
      </c>
      <c r="B11" s="33" t="s">
        <v>21</v>
      </c>
      <c r="C11" s="34">
        <v>20235643.84</v>
      </c>
      <c r="D11" s="34"/>
    </row>
    <row r="12" spans="1:4" ht="21.75">
      <c r="A12" s="32" t="s">
        <v>140</v>
      </c>
      <c r="B12" s="33" t="s">
        <v>189</v>
      </c>
      <c r="C12" s="34">
        <v>60000</v>
      </c>
      <c r="D12" s="34"/>
    </row>
    <row r="13" spans="1:4" ht="21.75">
      <c r="A13" s="32" t="s">
        <v>141</v>
      </c>
      <c r="B13" s="33" t="s">
        <v>190</v>
      </c>
      <c r="C13" s="34">
        <v>72414.85</v>
      </c>
      <c r="D13" s="34"/>
    </row>
    <row r="14" spans="1:4" ht="21.75">
      <c r="A14" s="32" t="s">
        <v>5</v>
      </c>
      <c r="B14" s="33" t="s">
        <v>69</v>
      </c>
      <c r="C14" s="35">
        <v>246436</v>
      </c>
      <c r="D14" s="34"/>
    </row>
    <row r="15" spans="1:4" ht="21.75">
      <c r="A15" s="32" t="s">
        <v>133</v>
      </c>
      <c r="B15" s="33">
        <v>704</v>
      </c>
      <c r="C15" s="35">
        <v>0</v>
      </c>
      <c r="D15" s="34"/>
    </row>
    <row r="16" spans="1:4" ht="21.75">
      <c r="A16" s="32" t="s">
        <v>6</v>
      </c>
      <c r="B16" s="33">
        <v>510000</v>
      </c>
      <c r="C16" s="35">
        <v>677724</v>
      </c>
      <c r="D16" s="34"/>
    </row>
    <row r="17" spans="1:4" ht="21.75">
      <c r="A17" s="32" t="s">
        <v>143</v>
      </c>
      <c r="B17" s="33"/>
      <c r="C17" s="34">
        <v>4609776</v>
      </c>
      <c r="D17" s="34"/>
    </row>
    <row r="18" spans="1:4" ht="21.75">
      <c r="A18" s="32" t="s">
        <v>142</v>
      </c>
      <c r="B18" s="33"/>
      <c r="C18" s="34">
        <v>2021292</v>
      </c>
      <c r="D18" s="34"/>
    </row>
    <row r="19" spans="1:4" ht="21.75">
      <c r="A19" s="32" t="s">
        <v>7</v>
      </c>
      <c r="B19" s="33">
        <v>531000</v>
      </c>
      <c r="C19" s="34">
        <v>497701.25</v>
      </c>
      <c r="D19" s="34"/>
    </row>
    <row r="20" spans="1:4" ht="21.75">
      <c r="A20" s="32" t="s">
        <v>8</v>
      </c>
      <c r="B20" s="33">
        <v>532000</v>
      </c>
      <c r="C20" s="34">
        <v>2335550.29</v>
      </c>
      <c r="D20" s="34"/>
    </row>
    <row r="21" spans="1:4" ht="21.75">
      <c r="A21" s="32" t="s">
        <v>9</v>
      </c>
      <c r="B21" s="33">
        <v>533000</v>
      </c>
      <c r="C21" s="34">
        <v>795996</v>
      </c>
      <c r="D21" s="34"/>
    </row>
    <row r="22" spans="1:4" ht="21.75">
      <c r="A22" s="32" t="s">
        <v>10</v>
      </c>
      <c r="B22" s="33">
        <v>534000</v>
      </c>
      <c r="C22" s="34">
        <v>192689.29</v>
      </c>
      <c r="D22" s="34"/>
    </row>
    <row r="23" spans="1:4" ht="21.75">
      <c r="A23" s="32" t="s">
        <v>12</v>
      </c>
      <c r="B23" s="33">
        <v>541000</v>
      </c>
      <c r="C23" s="34">
        <v>116271</v>
      </c>
      <c r="D23" s="34"/>
    </row>
    <row r="24" spans="1:4" ht="21.75">
      <c r="A24" s="32" t="s">
        <v>13</v>
      </c>
      <c r="B24" s="33">
        <v>542000</v>
      </c>
      <c r="C24" s="34">
        <v>0</v>
      </c>
      <c r="D24" s="34"/>
    </row>
    <row r="25" spans="1:4" ht="21.75">
      <c r="A25" s="32" t="s">
        <v>11</v>
      </c>
      <c r="B25" s="33">
        <v>560000</v>
      </c>
      <c r="C25" s="34">
        <v>1912843.2</v>
      </c>
      <c r="D25" s="34"/>
    </row>
    <row r="26" spans="1:4" ht="21.75">
      <c r="A26" s="32" t="s">
        <v>119</v>
      </c>
      <c r="B26" s="33">
        <v>821</v>
      </c>
      <c r="C26" s="194"/>
      <c r="D26" s="195">
        <v>31679883.35</v>
      </c>
    </row>
    <row r="27" spans="1:4" ht="21.75">
      <c r="A27" s="32" t="s">
        <v>14</v>
      </c>
      <c r="B27" s="33">
        <v>700</v>
      </c>
      <c r="C27" s="34"/>
      <c r="D27" s="34">
        <v>12550851.32</v>
      </c>
    </row>
    <row r="28" spans="1:4" ht="21.75">
      <c r="A28" s="32" t="s">
        <v>70</v>
      </c>
      <c r="B28" s="33"/>
      <c r="C28" s="34"/>
      <c r="D28" s="34">
        <v>20007218.05</v>
      </c>
    </row>
    <row r="29" spans="1:4" ht="21.75">
      <c r="A29" s="32" t="s">
        <v>120</v>
      </c>
      <c r="B29" s="33">
        <v>900</v>
      </c>
      <c r="C29" s="34"/>
      <c r="D29" s="34">
        <v>2012770.63</v>
      </c>
    </row>
    <row r="30" spans="1:4" ht="21.75">
      <c r="A30" s="32" t="s">
        <v>121</v>
      </c>
      <c r="B30" s="33"/>
      <c r="C30" s="34"/>
      <c r="D30" s="34">
        <v>1946149</v>
      </c>
    </row>
    <row r="31" spans="1:4" ht="21.75">
      <c r="A31" s="32" t="s">
        <v>122</v>
      </c>
      <c r="B31" s="33">
        <v>600</v>
      </c>
      <c r="C31" s="34"/>
      <c r="D31" s="34">
        <v>11990610</v>
      </c>
    </row>
    <row r="32" spans="1:4" ht="21.75">
      <c r="A32" s="32" t="s">
        <v>126</v>
      </c>
      <c r="B32" s="33"/>
      <c r="C32" s="34"/>
      <c r="D32" s="34">
        <v>5163200</v>
      </c>
    </row>
    <row r="33" spans="1:4" ht="21.75">
      <c r="A33" s="32" t="s">
        <v>260</v>
      </c>
      <c r="B33" s="108"/>
      <c r="C33" s="34"/>
      <c r="D33" s="34">
        <v>410</v>
      </c>
    </row>
    <row r="34" spans="1:4" ht="21.75">
      <c r="A34" s="109" t="s">
        <v>252</v>
      </c>
      <c r="B34" s="108"/>
      <c r="C34" s="34"/>
      <c r="D34" s="34">
        <v>5428</v>
      </c>
    </row>
    <row r="35" spans="1:4" ht="22.5" thickBot="1">
      <c r="A35" s="36" t="s">
        <v>18</v>
      </c>
      <c r="B35" s="37"/>
      <c r="C35" s="38">
        <f>SUM(C5:C32)</f>
        <v>85356520.35000001</v>
      </c>
      <c r="D35" s="38">
        <f>SUM(D5:D34)</f>
        <v>85356520.35</v>
      </c>
    </row>
    <row r="36" spans="1:4" ht="22.5" thickTop="1">
      <c r="A36" s="39"/>
      <c r="B36" s="39"/>
      <c r="C36" s="40"/>
      <c r="D36" s="40"/>
    </row>
    <row r="37" spans="1:4" ht="21.75">
      <c r="A37" s="39"/>
      <c r="B37" s="39"/>
      <c r="C37" s="40"/>
      <c r="D37" s="40"/>
    </row>
    <row r="38" spans="1:4" ht="21.75">
      <c r="A38" s="39"/>
      <c r="B38" s="39"/>
      <c r="C38" s="40"/>
      <c r="D38" s="40"/>
    </row>
    <row r="39" spans="1:4" ht="21.75">
      <c r="A39" s="221"/>
      <c r="B39" s="221"/>
      <c r="C39" s="221"/>
      <c r="D39" s="221"/>
    </row>
    <row r="40" spans="1:4" ht="21.75">
      <c r="A40" s="221"/>
      <c r="B40" s="221"/>
      <c r="C40" s="221"/>
      <c r="D40" s="221"/>
    </row>
  </sheetData>
  <sheetProtection/>
  <mergeCells count="5">
    <mergeCell ref="A1:D1"/>
    <mergeCell ref="A2:D2"/>
    <mergeCell ref="A3:D3"/>
    <mergeCell ref="A39:D39"/>
    <mergeCell ref="A40:D40"/>
  </mergeCells>
  <printOptions/>
  <pageMargins left="0.7" right="0.54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70"/>
  <sheetViews>
    <sheetView zoomScale="124" zoomScaleNormal="124" zoomScalePageLayoutView="0" workbookViewId="0" topLeftCell="A47">
      <selection activeCell="B75" sqref="B75"/>
    </sheetView>
  </sheetViews>
  <sheetFormatPr defaultColWidth="9.140625" defaultRowHeight="21.75"/>
  <cols>
    <col min="1" max="1" width="36.57421875" style="2" customWidth="1"/>
    <col min="2" max="2" width="18.140625" style="2" customWidth="1"/>
    <col min="3" max="3" width="18.421875" style="2" customWidth="1"/>
    <col min="4" max="4" width="9.140625" style="2" customWidth="1"/>
    <col min="5" max="5" width="18.28125" style="2" customWidth="1"/>
  </cols>
  <sheetData>
    <row r="1" spans="1:5" ht="23.25">
      <c r="A1" s="271" t="s">
        <v>144</v>
      </c>
      <c r="B1" s="271"/>
      <c r="C1" s="271"/>
      <c r="D1" s="271"/>
      <c r="E1" s="271"/>
    </row>
    <row r="2" spans="1:5" ht="23.25">
      <c r="A2" s="271" t="s">
        <v>255</v>
      </c>
      <c r="B2" s="271"/>
      <c r="C2" s="271"/>
      <c r="D2" s="271"/>
      <c r="E2" s="271"/>
    </row>
    <row r="3" spans="1:5" ht="23.25">
      <c r="A3" s="271" t="s">
        <v>274</v>
      </c>
      <c r="B3" s="271"/>
      <c r="C3" s="271"/>
      <c r="D3" s="271"/>
      <c r="E3" s="271"/>
    </row>
    <row r="4" spans="1:5" ht="23.25">
      <c r="A4" s="64" t="s">
        <v>78</v>
      </c>
      <c r="B4" s="64" t="s">
        <v>27</v>
      </c>
      <c r="C4" s="64" t="s">
        <v>145</v>
      </c>
      <c r="D4" s="64" t="s">
        <v>146</v>
      </c>
      <c r="E4" s="64" t="s">
        <v>147</v>
      </c>
    </row>
    <row r="5" spans="1:5" ht="23.25">
      <c r="A5" s="65"/>
      <c r="B5" s="66"/>
      <c r="C5" s="66"/>
      <c r="D5" s="66" t="s">
        <v>148</v>
      </c>
      <c r="E5" s="66" t="s">
        <v>149</v>
      </c>
    </row>
    <row r="6" spans="1:5" ht="23.25">
      <c r="A6" s="67" t="s">
        <v>150</v>
      </c>
      <c r="B6" s="68"/>
      <c r="C6" s="69"/>
      <c r="D6" s="68"/>
      <c r="E6" s="69"/>
    </row>
    <row r="7" spans="1:5" ht="23.25">
      <c r="A7" s="70" t="s">
        <v>33</v>
      </c>
      <c r="B7" s="71">
        <v>3280000</v>
      </c>
      <c r="C7" s="72">
        <v>1782378.71</v>
      </c>
      <c r="D7" s="73" t="s">
        <v>148</v>
      </c>
      <c r="E7" s="72">
        <f>B7-C7</f>
        <v>1497621.29</v>
      </c>
    </row>
    <row r="8" spans="1:5" ht="23.25">
      <c r="A8" s="70" t="s">
        <v>151</v>
      </c>
      <c r="B8" s="71">
        <v>662000</v>
      </c>
      <c r="C8" s="72">
        <v>487708.4</v>
      </c>
      <c r="D8" s="73" t="s">
        <v>148</v>
      </c>
      <c r="E8" s="72">
        <f>B8-C8</f>
        <v>174291.59999999998</v>
      </c>
    </row>
    <row r="9" spans="1:5" ht="23.25">
      <c r="A9" s="70" t="s">
        <v>35</v>
      </c>
      <c r="B9" s="71">
        <v>550000</v>
      </c>
      <c r="C9" s="72">
        <v>341295.67</v>
      </c>
      <c r="D9" s="73" t="s">
        <v>148</v>
      </c>
      <c r="E9" s="72">
        <f>B9-C9</f>
        <v>208704.33000000002</v>
      </c>
    </row>
    <row r="10" spans="1:5" ht="23.25">
      <c r="A10" s="70" t="s">
        <v>36</v>
      </c>
      <c r="B10" s="71">
        <v>0</v>
      </c>
      <c r="C10" s="74">
        <v>0</v>
      </c>
      <c r="D10" s="73" t="s">
        <v>148</v>
      </c>
      <c r="E10" s="74">
        <f aca="true" t="shared" si="0" ref="E10:E15">B10-C10</f>
        <v>0</v>
      </c>
    </row>
    <row r="11" spans="1:5" ht="23.25">
      <c r="A11" s="70" t="s">
        <v>37</v>
      </c>
      <c r="B11" s="71">
        <v>70000</v>
      </c>
      <c r="C11" s="72">
        <v>49300</v>
      </c>
      <c r="D11" s="73" t="s">
        <v>148</v>
      </c>
      <c r="E11" s="72">
        <f t="shared" si="0"/>
        <v>20700</v>
      </c>
    </row>
    <row r="12" spans="1:5" ht="23.25">
      <c r="A12" s="70" t="s">
        <v>38</v>
      </c>
      <c r="B12" s="71">
        <v>0</v>
      </c>
      <c r="C12" s="74">
        <v>0</v>
      </c>
      <c r="D12" s="73" t="s">
        <v>148</v>
      </c>
      <c r="E12" s="74">
        <f t="shared" si="0"/>
        <v>0</v>
      </c>
    </row>
    <row r="13" spans="1:5" ht="23.25">
      <c r="A13" s="70" t="s">
        <v>39</v>
      </c>
      <c r="B13" s="71">
        <v>38629210</v>
      </c>
      <c r="C13" s="72">
        <v>18664644.57</v>
      </c>
      <c r="D13" s="73" t="s">
        <v>148</v>
      </c>
      <c r="E13" s="72">
        <f t="shared" si="0"/>
        <v>19964565.43</v>
      </c>
    </row>
    <row r="14" spans="1:5" ht="23.25">
      <c r="A14" s="70" t="s">
        <v>11</v>
      </c>
      <c r="B14" s="76">
        <v>10870000</v>
      </c>
      <c r="C14" s="72">
        <v>10354556</v>
      </c>
      <c r="D14" s="73" t="s">
        <v>148</v>
      </c>
      <c r="E14" s="72">
        <f t="shared" si="0"/>
        <v>515444</v>
      </c>
    </row>
    <row r="15" spans="1:5" ht="24" thickBot="1">
      <c r="A15" s="77" t="s">
        <v>152</v>
      </c>
      <c r="B15" s="78">
        <f>SUM(B7:B14)</f>
        <v>54061210</v>
      </c>
      <c r="C15" s="79">
        <f>SUM(C7:C14)</f>
        <v>31679883.35</v>
      </c>
      <c r="D15" s="193" t="s">
        <v>259</v>
      </c>
      <c r="E15" s="80">
        <f t="shared" si="0"/>
        <v>22381326.65</v>
      </c>
    </row>
    <row r="16" spans="1:5" ht="23.25">
      <c r="A16" s="81"/>
      <c r="B16" s="81"/>
      <c r="C16" s="81"/>
      <c r="D16" s="81"/>
      <c r="E16" s="93"/>
    </row>
    <row r="17" spans="1:5" ht="23.25">
      <c r="A17" s="64" t="s">
        <v>78</v>
      </c>
      <c r="B17" s="64" t="s">
        <v>27</v>
      </c>
      <c r="C17" s="64" t="s">
        <v>153</v>
      </c>
      <c r="D17" s="64" t="s">
        <v>146</v>
      </c>
      <c r="E17" s="64" t="s">
        <v>147</v>
      </c>
    </row>
    <row r="18" spans="1:5" ht="23.25">
      <c r="A18" s="65"/>
      <c r="B18" s="66"/>
      <c r="C18" s="66"/>
      <c r="D18" s="66" t="s">
        <v>148</v>
      </c>
      <c r="E18" s="66" t="s">
        <v>149</v>
      </c>
    </row>
    <row r="19" spans="1:5" ht="23.25">
      <c r="A19" s="67" t="s">
        <v>154</v>
      </c>
      <c r="B19" s="71"/>
      <c r="C19" s="82"/>
      <c r="D19" s="71"/>
      <c r="E19" s="82"/>
    </row>
    <row r="20" spans="1:5" ht="23.25">
      <c r="A20" s="70" t="s">
        <v>42</v>
      </c>
      <c r="B20" s="53">
        <v>2482000</v>
      </c>
      <c r="C20" s="53">
        <v>677724</v>
      </c>
      <c r="D20" s="75"/>
      <c r="E20" s="72">
        <f aca="true" t="shared" si="1" ref="E20:E30">B20-C20</f>
        <v>1804276</v>
      </c>
    </row>
    <row r="21" spans="1:5" ht="23.25">
      <c r="A21" s="70" t="s">
        <v>110</v>
      </c>
      <c r="B21" s="53">
        <v>3779640</v>
      </c>
      <c r="C21" s="53">
        <v>1574850</v>
      </c>
      <c r="D21" s="75"/>
      <c r="E21" s="72">
        <f t="shared" si="1"/>
        <v>2204790</v>
      </c>
    </row>
    <row r="22" spans="1:5" ht="23.25">
      <c r="A22" s="70" t="s">
        <v>111</v>
      </c>
      <c r="B22" s="53">
        <v>12414440</v>
      </c>
      <c r="C22" s="53">
        <v>5056218</v>
      </c>
      <c r="D22" s="75"/>
      <c r="E22" s="72">
        <f t="shared" si="1"/>
        <v>7358222</v>
      </c>
    </row>
    <row r="23" spans="1:5" ht="23.25">
      <c r="A23" s="70" t="s">
        <v>7</v>
      </c>
      <c r="B23" s="54">
        <v>3724490</v>
      </c>
      <c r="C23" s="54">
        <v>497701.25</v>
      </c>
      <c r="D23" s="75"/>
      <c r="E23" s="72">
        <f t="shared" si="1"/>
        <v>3226788.75</v>
      </c>
    </row>
    <row r="24" spans="1:5" ht="23.25">
      <c r="A24" s="70" t="s">
        <v>8</v>
      </c>
      <c r="B24" s="54">
        <v>6095400</v>
      </c>
      <c r="C24" s="54">
        <v>2335550.29</v>
      </c>
      <c r="D24" s="75"/>
      <c r="E24" s="72">
        <f t="shared" si="1"/>
        <v>3759849.71</v>
      </c>
    </row>
    <row r="25" spans="1:5" ht="23.25">
      <c r="A25" s="70" t="s">
        <v>9</v>
      </c>
      <c r="B25" s="54">
        <v>4491840</v>
      </c>
      <c r="C25" s="54">
        <v>795996</v>
      </c>
      <c r="D25" s="75"/>
      <c r="E25" s="72">
        <f t="shared" si="1"/>
        <v>3695844</v>
      </c>
    </row>
    <row r="26" spans="1:5" ht="23.25">
      <c r="A26" s="70" t="s">
        <v>10</v>
      </c>
      <c r="B26" s="54">
        <v>510000</v>
      </c>
      <c r="C26" s="54">
        <v>192689.29</v>
      </c>
      <c r="D26" s="75"/>
      <c r="E26" s="72">
        <f t="shared" si="1"/>
        <v>317310.70999999996</v>
      </c>
    </row>
    <row r="27" spans="1:5" ht="23.25">
      <c r="A27" s="70" t="s">
        <v>12</v>
      </c>
      <c r="B27" s="54">
        <v>1886300</v>
      </c>
      <c r="C27" s="54">
        <v>116271</v>
      </c>
      <c r="D27" s="75"/>
      <c r="E27" s="72">
        <f t="shared" si="1"/>
        <v>1770029</v>
      </c>
    </row>
    <row r="28" spans="1:5" ht="23.25">
      <c r="A28" s="70" t="s">
        <v>13</v>
      </c>
      <c r="B28" s="55">
        <v>10173800</v>
      </c>
      <c r="C28" s="54">
        <v>0</v>
      </c>
      <c r="D28" s="75"/>
      <c r="E28" s="55">
        <f t="shared" si="1"/>
        <v>10173800</v>
      </c>
    </row>
    <row r="29" spans="1:5" ht="23.25">
      <c r="A29" s="70" t="s">
        <v>11</v>
      </c>
      <c r="B29" s="54">
        <v>8503300</v>
      </c>
      <c r="C29" s="55">
        <v>1912843.2</v>
      </c>
      <c r="D29" s="75"/>
      <c r="E29" s="72">
        <f t="shared" si="1"/>
        <v>6590456.8</v>
      </c>
    </row>
    <row r="30" spans="1:5" ht="23.25">
      <c r="A30" s="70" t="s">
        <v>155</v>
      </c>
      <c r="B30" s="54">
        <v>0</v>
      </c>
      <c r="C30" s="72">
        <v>0</v>
      </c>
      <c r="D30" s="73"/>
      <c r="E30" s="72">
        <f t="shared" si="1"/>
        <v>0</v>
      </c>
    </row>
    <row r="31" spans="1:5" ht="23.25">
      <c r="A31" s="83" t="s">
        <v>18</v>
      </c>
      <c r="B31" s="84">
        <f>SUM(B20:B30)</f>
        <v>54061210</v>
      </c>
      <c r="C31" s="84">
        <f>SUM(C20:C30)</f>
        <v>13159843.029999997</v>
      </c>
      <c r="D31" s="192"/>
      <c r="E31" s="84">
        <f>SUM(E20:E30)</f>
        <v>40901366.97</v>
      </c>
    </row>
    <row r="32" spans="1:5" ht="23.25">
      <c r="A32" s="85"/>
      <c r="B32" s="86"/>
      <c r="C32" s="87"/>
      <c r="D32" s="88"/>
      <c r="E32" s="86"/>
    </row>
    <row r="33" spans="1:5" ht="23.25">
      <c r="A33" s="270" t="s">
        <v>156</v>
      </c>
      <c r="B33" s="270"/>
      <c r="C33" s="87">
        <f>C15-C31</f>
        <v>18520040.320000004</v>
      </c>
      <c r="D33" s="81"/>
      <c r="E33" s="81"/>
    </row>
    <row r="34" spans="1:5" ht="23.25">
      <c r="A34" s="63" t="s">
        <v>32</v>
      </c>
      <c r="B34" s="89" t="s">
        <v>41</v>
      </c>
      <c r="C34" s="90"/>
      <c r="D34" s="68"/>
      <c r="E34" s="68"/>
    </row>
    <row r="35" spans="1:5" ht="23.25">
      <c r="A35" s="271" t="s">
        <v>157</v>
      </c>
      <c r="B35" s="271"/>
      <c r="C35" s="91"/>
      <c r="D35" s="68"/>
      <c r="E35" s="68"/>
    </row>
    <row r="36" spans="1:5" ht="23.25">
      <c r="A36" s="271" t="s">
        <v>144</v>
      </c>
      <c r="B36" s="271"/>
      <c r="C36" s="271"/>
      <c r="D36" s="271"/>
      <c r="E36" s="271"/>
    </row>
    <row r="37" spans="1:5" ht="23.25">
      <c r="A37" s="271" t="s">
        <v>255</v>
      </c>
      <c r="B37" s="271"/>
      <c r="C37" s="271"/>
      <c r="D37" s="271"/>
      <c r="E37" s="271"/>
    </row>
    <row r="38" spans="1:5" ht="23.25">
      <c r="A38" s="271" t="s">
        <v>274</v>
      </c>
      <c r="B38" s="271"/>
      <c r="C38" s="271"/>
      <c r="D38" s="271"/>
      <c r="E38" s="271"/>
    </row>
    <row r="39" spans="1:5" ht="23.25">
      <c r="A39" s="64" t="s">
        <v>78</v>
      </c>
      <c r="B39" s="64" t="s">
        <v>27</v>
      </c>
      <c r="C39" s="64" t="s">
        <v>145</v>
      </c>
      <c r="D39" s="64" t="s">
        <v>146</v>
      </c>
      <c r="E39" s="64" t="s">
        <v>147</v>
      </c>
    </row>
    <row r="40" spans="1:5" ht="23.25">
      <c r="A40" s="65"/>
      <c r="B40" s="66"/>
      <c r="C40" s="66"/>
      <c r="D40" s="66" t="s">
        <v>148</v>
      </c>
      <c r="E40" s="66" t="s">
        <v>149</v>
      </c>
    </row>
    <row r="41" spans="1:5" ht="23.25">
      <c r="A41" s="67" t="s">
        <v>150</v>
      </c>
      <c r="B41" s="68"/>
      <c r="C41" s="69"/>
      <c r="D41" s="68"/>
      <c r="E41" s="69"/>
    </row>
    <row r="42" spans="1:5" ht="23.25">
      <c r="A42" s="70" t="s">
        <v>33</v>
      </c>
      <c r="B42" s="71">
        <v>3280000</v>
      </c>
      <c r="C42" s="72">
        <v>1782378.71</v>
      </c>
      <c r="D42" s="73" t="s">
        <v>148</v>
      </c>
      <c r="E42" s="72">
        <f>B42-C42</f>
        <v>1497621.29</v>
      </c>
    </row>
    <row r="43" spans="1:5" ht="23.25">
      <c r="A43" s="70" t="s">
        <v>151</v>
      </c>
      <c r="B43" s="71">
        <v>662000</v>
      </c>
      <c r="C43" s="72">
        <v>487708.4</v>
      </c>
      <c r="D43" s="73" t="s">
        <v>148</v>
      </c>
      <c r="E43" s="72">
        <f>B43-C43</f>
        <v>174291.59999999998</v>
      </c>
    </row>
    <row r="44" spans="1:5" ht="23.25">
      <c r="A44" s="70" t="s">
        <v>35</v>
      </c>
      <c r="B44" s="71">
        <v>550000</v>
      </c>
      <c r="C44" s="72">
        <v>341295.67</v>
      </c>
      <c r="D44" s="73" t="s">
        <v>148</v>
      </c>
      <c r="E44" s="72">
        <f>B44-C44</f>
        <v>208704.33000000002</v>
      </c>
    </row>
    <row r="45" spans="1:5" ht="23.25">
      <c r="A45" s="70" t="s">
        <v>36</v>
      </c>
      <c r="B45" s="71">
        <v>0</v>
      </c>
      <c r="C45" s="74">
        <v>0</v>
      </c>
      <c r="D45" s="73" t="s">
        <v>148</v>
      </c>
      <c r="E45" s="74">
        <f aca="true" t="shared" si="2" ref="E45:E50">B45-C45</f>
        <v>0</v>
      </c>
    </row>
    <row r="46" spans="1:5" ht="23.25">
      <c r="A46" s="70" t="s">
        <v>37</v>
      </c>
      <c r="B46" s="71">
        <v>70000</v>
      </c>
      <c r="C46" s="72">
        <v>49300</v>
      </c>
      <c r="D46" s="73" t="s">
        <v>148</v>
      </c>
      <c r="E46" s="72">
        <f t="shared" si="2"/>
        <v>20700</v>
      </c>
    </row>
    <row r="47" spans="1:5" ht="23.25">
      <c r="A47" s="70" t="s">
        <v>38</v>
      </c>
      <c r="B47" s="71">
        <v>0</v>
      </c>
      <c r="C47" s="74">
        <v>0</v>
      </c>
      <c r="D47" s="73" t="s">
        <v>148</v>
      </c>
      <c r="E47" s="74">
        <f t="shared" si="2"/>
        <v>0</v>
      </c>
    </row>
    <row r="48" spans="1:5" ht="23.25">
      <c r="A48" s="70" t="s">
        <v>39</v>
      </c>
      <c r="B48" s="71">
        <v>38629210</v>
      </c>
      <c r="C48" s="72">
        <v>18664644.57</v>
      </c>
      <c r="D48" s="73" t="s">
        <v>148</v>
      </c>
      <c r="E48" s="72">
        <f t="shared" si="2"/>
        <v>19964565.43</v>
      </c>
    </row>
    <row r="49" spans="1:5" ht="23.25">
      <c r="A49" s="70" t="s">
        <v>11</v>
      </c>
      <c r="B49" s="76">
        <v>10870000</v>
      </c>
      <c r="C49" s="72">
        <v>10354556</v>
      </c>
      <c r="D49" s="73" t="s">
        <v>148</v>
      </c>
      <c r="E49" s="72">
        <f t="shared" si="2"/>
        <v>515444</v>
      </c>
    </row>
    <row r="50" spans="1:5" ht="24" thickBot="1">
      <c r="A50" s="77" t="s">
        <v>152</v>
      </c>
      <c r="B50" s="78">
        <f>SUM(B42:B49)</f>
        <v>54061210</v>
      </c>
      <c r="C50" s="79">
        <f>SUM(C42:C49)</f>
        <v>31679883.35</v>
      </c>
      <c r="D50" s="193" t="s">
        <v>259</v>
      </c>
      <c r="E50" s="80">
        <f t="shared" si="2"/>
        <v>22381326.65</v>
      </c>
    </row>
    <row r="51" spans="1:5" ht="23.25">
      <c r="A51" s="81"/>
      <c r="B51" s="81"/>
      <c r="C51" s="81"/>
      <c r="D51" s="81"/>
      <c r="E51" s="93"/>
    </row>
    <row r="52" spans="1:5" ht="23.25">
      <c r="A52" s="64" t="s">
        <v>78</v>
      </c>
      <c r="B52" s="64" t="s">
        <v>27</v>
      </c>
      <c r="C52" s="64" t="s">
        <v>153</v>
      </c>
      <c r="D52" s="64" t="s">
        <v>146</v>
      </c>
      <c r="E52" s="64" t="s">
        <v>147</v>
      </c>
    </row>
    <row r="53" spans="1:5" ht="23.25">
      <c r="A53" s="65"/>
      <c r="B53" s="66"/>
      <c r="C53" s="66"/>
      <c r="D53" s="66" t="s">
        <v>148</v>
      </c>
      <c r="E53" s="66" t="s">
        <v>149</v>
      </c>
    </row>
    <row r="54" spans="1:5" ht="23.25">
      <c r="A54" s="67" t="s">
        <v>154</v>
      </c>
      <c r="B54" s="71"/>
      <c r="C54" s="82"/>
      <c r="D54" s="71"/>
      <c r="E54" s="82"/>
    </row>
    <row r="55" spans="1:5" ht="23.25">
      <c r="A55" s="70" t="s">
        <v>42</v>
      </c>
      <c r="B55" s="53">
        <v>2482000</v>
      </c>
      <c r="C55" s="53">
        <v>677724</v>
      </c>
      <c r="D55" s="75"/>
      <c r="E55" s="72">
        <f aca="true" t="shared" si="3" ref="E55:E65">B55-C55</f>
        <v>1804276</v>
      </c>
    </row>
    <row r="56" spans="1:5" ht="23.25">
      <c r="A56" s="70" t="s">
        <v>143</v>
      </c>
      <c r="B56" s="53">
        <v>10759910</v>
      </c>
      <c r="C56" s="53">
        <v>4609776</v>
      </c>
      <c r="D56" s="75"/>
      <c r="E56" s="72">
        <f t="shared" si="3"/>
        <v>6150134</v>
      </c>
    </row>
    <row r="57" spans="1:5" ht="23.25">
      <c r="A57" s="70" t="s">
        <v>142</v>
      </c>
      <c r="B57" s="53">
        <v>5334170</v>
      </c>
      <c r="C57" s="53">
        <v>2021292</v>
      </c>
      <c r="D57" s="75"/>
      <c r="E57" s="72">
        <f t="shared" si="3"/>
        <v>3312878</v>
      </c>
    </row>
    <row r="58" spans="1:5" ht="23.25">
      <c r="A58" s="70" t="s">
        <v>7</v>
      </c>
      <c r="B58" s="54">
        <v>3724490</v>
      </c>
      <c r="C58" s="54">
        <v>497701.25</v>
      </c>
      <c r="D58" s="75"/>
      <c r="E58" s="72">
        <f t="shared" si="3"/>
        <v>3226788.75</v>
      </c>
    </row>
    <row r="59" spans="1:5" ht="23.25">
      <c r="A59" s="70" t="s">
        <v>8</v>
      </c>
      <c r="B59" s="54">
        <v>6095400</v>
      </c>
      <c r="C59" s="54">
        <v>2335550.29</v>
      </c>
      <c r="D59" s="75"/>
      <c r="E59" s="72">
        <f t="shared" si="3"/>
        <v>3759849.71</v>
      </c>
    </row>
    <row r="60" spans="1:5" ht="23.25">
      <c r="A60" s="70" t="s">
        <v>9</v>
      </c>
      <c r="B60" s="54">
        <v>4491840</v>
      </c>
      <c r="C60" s="54">
        <v>795996</v>
      </c>
      <c r="D60" s="75"/>
      <c r="E60" s="72">
        <f t="shared" si="3"/>
        <v>3695844</v>
      </c>
    </row>
    <row r="61" spans="1:5" ht="23.25">
      <c r="A61" s="70" t="s">
        <v>10</v>
      </c>
      <c r="B61" s="54">
        <v>510000</v>
      </c>
      <c r="C61" s="54">
        <v>192689.29</v>
      </c>
      <c r="D61" s="75"/>
      <c r="E61" s="72">
        <f t="shared" si="3"/>
        <v>317310.70999999996</v>
      </c>
    </row>
    <row r="62" spans="1:5" ht="23.25">
      <c r="A62" s="70" t="s">
        <v>12</v>
      </c>
      <c r="B62" s="54">
        <v>1886300</v>
      </c>
      <c r="C62" s="54">
        <v>116271</v>
      </c>
      <c r="D62" s="75"/>
      <c r="E62" s="72">
        <f t="shared" si="3"/>
        <v>1770029</v>
      </c>
    </row>
    <row r="63" spans="1:5" ht="23.25">
      <c r="A63" s="70" t="s">
        <v>13</v>
      </c>
      <c r="B63" s="55">
        <v>10173800</v>
      </c>
      <c r="C63" s="54">
        <v>0</v>
      </c>
      <c r="D63" s="75"/>
      <c r="E63" s="55">
        <f t="shared" si="3"/>
        <v>10173800</v>
      </c>
    </row>
    <row r="64" spans="1:5" ht="23.25">
      <c r="A64" s="70" t="s">
        <v>11</v>
      </c>
      <c r="B64" s="54">
        <v>8503300</v>
      </c>
      <c r="C64" s="55">
        <v>1912843.2</v>
      </c>
      <c r="D64" s="75"/>
      <c r="E64" s="72">
        <f t="shared" si="3"/>
        <v>6590456.8</v>
      </c>
    </row>
    <row r="65" spans="1:5" ht="23.25">
      <c r="A65" s="70" t="s">
        <v>155</v>
      </c>
      <c r="B65" s="54">
        <v>0</v>
      </c>
      <c r="C65" s="72">
        <v>0</v>
      </c>
      <c r="D65" s="73"/>
      <c r="E65" s="72">
        <f t="shared" si="3"/>
        <v>0</v>
      </c>
    </row>
    <row r="66" spans="1:5" ht="23.25">
      <c r="A66" s="83" t="s">
        <v>18</v>
      </c>
      <c r="B66" s="84">
        <f>SUM(B55:B65)</f>
        <v>53961210</v>
      </c>
      <c r="C66" s="84">
        <f>SUM(C55:C65)</f>
        <v>13159843.029999997</v>
      </c>
      <c r="D66" s="192"/>
      <c r="E66" s="84">
        <f>SUM(E55:E65)</f>
        <v>40801366.97</v>
      </c>
    </row>
    <row r="67" spans="1:5" ht="23.25">
      <c r="A67" s="85"/>
      <c r="B67" s="86"/>
      <c r="C67" s="87"/>
      <c r="D67" s="88"/>
      <c r="E67" s="86"/>
    </row>
    <row r="68" spans="1:5" ht="23.25">
      <c r="A68" s="270" t="s">
        <v>156</v>
      </c>
      <c r="B68" s="270"/>
      <c r="C68" s="87">
        <f>C50-C66</f>
        <v>18520040.320000004</v>
      </c>
      <c r="D68" s="81"/>
      <c r="E68" s="81"/>
    </row>
    <row r="69" spans="1:5" ht="23.25">
      <c r="A69" s="63" t="s">
        <v>32</v>
      </c>
      <c r="B69" s="89" t="s">
        <v>41</v>
      </c>
      <c r="C69" s="90"/>
      <c r="D69" s="68"/>
      <c r="E69" s="68"/>
    </row>
    <row r="70" spans="1:5" ht="23.25">
      <c r="A70" s="271" t="s">
        <v>157</v>
      </c>
      <c r="B70" s="271"/>
      <c r="C70" s="91"/>
      <c r="D70" s="68"/>
      <c r="E70" s="68"/>
    </row>
  </sheetData>
  <sheetProtection/>
  <mergeCells count="10">
    <mergeCell ref="A68:B68"/>
    <mergeCell ref="A70:B70"/>
    <mergeCell ref="A38:E38"/>
    <mergeCell ref="A1:E1"/>
    <mergeCell ref="A2:E2"/>
    <mergeCell ref="A3:E3"/>
    <mergeCell ref="A33:B33"/>
    <mergeCell ref="A35:B35"/>
    <mergeCell ref="A37:E37"/>
    <mergeCell ref="A36:E36"/>
  </mergeCells>
  <printOptions/>
  <pageMargins left="0.58" right="0.4" top="0.34" bottom="0.52" header="0.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2014-03-18T04:36:57Z</cp:lastPrinted>
  <dcterms:created xsi:type="dcterms:W3CDTF">2004-06-11T15:17:09Z</dcterms:created>
  <dcterms:modified xsi:type="dcterms:W3CDTF">2014-04-03T06:14:21Z</dcterms:modified>
  <cp:category/>
  <cp:version/>
  <cp:contentType/>
  <cp:contentStatus/>
</cp:coreProperties>
</file>