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5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</sheets>
  <definedNames/>
  <calcPr fullCalcOnLoad="1"/>
</workbook>
</file>

<file path=xl/sharedStrings.xml><?xml version="1.0" encoding="utf-8"?>
<sst xmlns="http://schemas.openxmlformats.org/spreadsheetml/2006/main" count="371" uniqueCount="233">
  <si>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</si>
  <si>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</si>
  <si>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</si>
  <si>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</si>
  <si>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</si>
  <si>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</si>
  <si>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</si>
  <si>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</si>
  <si>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</si>
  <si>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</si>
  <si>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</si>
  <si>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</si>
  <si>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</si>
  <si>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</si>
  <si>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</si>
  <si>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</si>
  <si>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</si>
  <si>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</si>
  <si>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</si>
  <si>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</si>
  <si>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</si>
  <si>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</si>
  <si>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</si>
  <si>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</si>
  <si>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</si>
  <si>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</si>
  <si>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</si>
  <si>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</si>
  <si>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</si>
  <si>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</si>
  <si>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</si>
  <si>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</si>
  <si>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</si>
  <si>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</si>
  <si>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</si>
  <si>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</si>
  <si>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</si>
  <si>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</si>
  <si>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</si>
  <si>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</si>
  <si>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</si>
  <si>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</si>
  <si>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</si>
  <si>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</si>
  <si>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</si>
  <si>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</si>
  <si>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</si>
  <si>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</si>
  <si>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</si>
  <si>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</si>
  <si>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</si>
  <si>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</si>
  <si>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</si>
  <si>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</si>
  <si>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</si>
  <si>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</si>
  <si>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</si>
  <si>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</si>
  <si>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</si>
  <si>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</si>
  <si>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</si>
  <si>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</si>
  <si>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</si>
  <si>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</si>
  <si>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</si>
  <si>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</si>
  <si>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</si>
  <si>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</si>
  <si>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</si>
  <si>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</si>
  <si>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</si>
  <si>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</si>
  <si>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</si>
  <si>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</si>
  <si>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</si>
  <si>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</si>
  <si>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</si>
  <si>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</si>
  <si>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</si>
  <si>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</si>
  <si>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</si>
  <si>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</si>
  <si>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</si>
  <si>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</si>
  <si>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</si>
  <si>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</si>
  <si>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</si>
  <si>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</si>
  <si>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</si>
  <si>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</si>
  <si>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</si>
  <si>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</si>
  <si>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</si>
  <si>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</si>
  <si>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</si>
  <si>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</si>
  <si>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</si>
  <si>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</si>
  <si>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</si>
  <si>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</si>
  <si>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</si>
  <si>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</si>
  <si>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</si>
  <si>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</si>
  <si>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</si>
  <si>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</si>
  <si>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</si>
  <si>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</si>
  <si>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</si>
  <si>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</si>
  <si>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</si>
  <si>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</si>
  <si>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</si>
  <si>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</si>
  <si>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</si>
  <si>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</si>
  <si>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</si>
  <si>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</si>
  <si>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</si>
  <si>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</si>
  <si>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</si>
  <si>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</si>
  <si>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</si>
  <si>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</si>
  <si>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</si>
  <si>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</si>
  <si>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</si>
  <si>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</si>
  <si>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</si>
  <si>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</si>
  <si>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</si>
  <si>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</si>
  <si>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</si>
  <si>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</si>
  <si>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</si>
  <si>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</si>
  <si>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</si>
  <si>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</si>
  <si>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</si>
  <si>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</si>
  <si>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</si>
  <si>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</si>
  <si>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</si>
  <si>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</si>
  <si>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</si>
  <si>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</si>
  <si>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</si>
  <si>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</si>
  <si>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</si>
  <si>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</si>
  <si>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</si>
  <si>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</si>
  <si>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</si>
  <si>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</si>
  <si>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</si>
  <si>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</si>
  <si>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</si>
  <si>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</si>
  <si>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</si>
  <si>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</si>
  <si>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</si>
  <si>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</si>
  <si>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</si>
  <si>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</si>
  <si>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</si>
  <si>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</si>
  <si>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</si>
  <si>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</si>
  <si>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</si>
  <si>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</si>
  <si>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t>เงินเพิ่มต่างๆ ผู้ดูแลเด็กเล็ก</t>
  </si>
  <si>
    <t xml:space="preserve">              ตำแหน่ง  ผู้อำนวยการกองคลัง</t>
  </si>
  <si>
    <t>บวก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</si>
  <si>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</si>
  <si>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</si>
  <si>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</si>
  <si>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</si>
  <si>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</si>
  <si>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</si>
  <si>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ปีงบประมาณ 2557</t>
  </si>
  <si>
    <t>เงินเดือน(ฝ่ายประจำ)   เงินประจำตำแหน่ง</t>
  </si>
  <si>
    <t>ค่าวัสดุ  ค่าอาหารเสริม (นม)</t>
  </si>
  <si>
    <t>เงินอุดหนุนค่าใช้จ่ายศูนย์รวมข้อมูลข่าวสารฯ</t>
  </si>
  <si>
    <t>เงินเกินบัญชี</t>
  </si>
  <si>
    <t>เงินช่วยเหลือค่ารักษาพยาบาล (รับโอนจาก สปสช.)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</si>
  <si>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</t>
  </si>
  <si>
    <t>เงินฝาก กรุงไทย หัวหิน 722-2-07251-9</t>
  </si>
  <si>
    <t>เงินโครงการจัดให้มีสิ่งอำนวยความสะดวกแก่ผู้พิการฯ</t>
  </si>
  <si>
    <t>เงินสมทบกองทุนประกันสังคม</t>
  </si>
  <si>
    <t>2. เงินอุดหนุนเฉพาะกิจ</t>
  </si>
  <si>
    <t xml:space="preserve">  - เบี้ยยังชีพผู้สูงอายุ</t>
  </si>
  <si>
    <t xml:space="preserve">  - เบี้ยยังชีพผู้พิการ</t>
  </si>
  <si>
    <t xml:space="preserve">  - ค่าตอบแทนผู้ดูแลเด็กเล็ก</t>
  </si>
  <si>
    <t xml:space="preserve">  - เงินเพิ่มต่างๆ ของผู้ดูแลเด็กเล็ก</t>
  </si>
  <si>
    <t xml:space="preserve">  - เงินสมทบกองทุนประกันสังคมของผู้ดูแลเด็กเล็ก</t>
  </si>
  <si>
    <t xml:space="preserve">            ผู้อำนวยการกองคลัง   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</si>
  <si>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     ( นางจิราพร รอดภัย )                                              ( นายนาวิน มูลมงคล )    </t>
  </si>
  <si>
    <t>รับคืนเงินอุดหนุนเฉพาะกิจ</t>
  </si>
  <si>
    <r>
      <t xml:space="preserve">     ( นายทวีศักดิ์  อุดมวิชชากร )                        </t>
    </r>
    <r>
      <rPr>
        <sz val="14"/>
        <rFont val="AngsanaUPC"/>
        <family val="1"/>
      </rPr>
      <t xml:space="preserve">  ( นางจิราพร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</si>
  <si>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</si>
  <si>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t xml:space="preserve">            ผู้อำนวยการกองคลัง             ปลัดองค์การบริหารส่วนตำบลหินเหล็กไฟ     นายกองค์การบริหารส่วนตำบลหินเหล็กไฟ</t>
  </si>
  <si>
    <t xml:space="preserve">      ( นายทวีศักดิ์  อุดมวิชชากร )                        ( นางจิราพร รอดภัย )                                 ( นายนาวิน มูลมงคล )    </t>
  </si>
  <si>
    <t xml:space="preserve">            ผู้อำนวยการกองคลัง            ปลัดองค์การบริหารส่วนตำบลหินเหล็กไฟ            นายกองค์การบริหารส่วนตำบลหินเหล็กไฟ</t>
  </si>
  <si>
    <t xml:space="preserve">      ( นายทวีศักดิ์  อุดมวิชชากร )                       ( นางจิราพร รอดภัย )                                       ( นายนาวิน มูลมงคล )    </t>
  </si>
  <si>
    <t>งบกลาง (จ่ายจากเงินอุดหนุนเฉพาะกิจ)</t>
  </si>
  <si>
    <t>เงินเดือน (ฝ่ายประจำ) (จ่ายจากเงินอุดหนุนเฉพาะกิจ)</t>
  </si>
  <si>
    <t>เงินอุดหนุนเฉพาะกิจค้างจ่าย</t>
  </si>
  <si>
    <t>เงินอุดหนุนเฉพาะกิจฝากจังหวัด</t>
  </si>
  <si>
    <t xml:space="preserve">          ผู้อำนวยการกองคลัง           ปลัดองค์การบริหารส่วนตำบลหินเหล็กไฟ        นายกองค์การบริหารส่วนตำบลหินเหล็กไฟ</t>
  </si>
  <si>
    <t xml:space="preserve">     ( นายทวีศักดิ์  อุดมวิชชากร )                 ( นางจิราพร รอดภัย )                                        ( นายนาวิน มูลมงคล )               </t>
  </si>
  <si>
    <t>เงินขาดบัญชี</t>
  </si>
  <si>
    <t>รับเงินอุดหนุนเฉพาะกิจ</t>
  </si>
  <si>
    <t>จ่ายจากเงินอุดหนุนเฉพาะกิจ</t>
  </si>
  <si>
    <t xml:space="preserve"> วันที่  30 กันยายน  2557  </t>
  </si>
  <si>
    <t xml:space="preserve"> วันที่  30 กันยายน   2557</t>
  </si>
  <si>
    <t>ณ วันที่   30  กันยายน  2557</t>
  </si>
  <si>
    <t>ยอดคงเหลือตามรายงานธนาคาร ณ วันที่  30 กันยายน  พ.ศ. 2557</t>
  </si>
  <si>
    <t>ยอดคงเหลือตามบัญชี ณ วันที่  30 กันยายน  พ.ศ.2557</t>
  </si>
  <si>
    <t>วันที่   30 กันยายน  พ.ศ.2557</t>
  </si>
  <si>
    <t>วันที่  30 กันยายน พ.ศ.2557</t>
  </si>
  <si>
    <t>ค่าวัสดุ(จ่ายจากเงินอุดหนุนเฉพาะกิจ)</t>
  </si>
  <si>
    <t>เงินอุดหนุน(จ่ายจากเงินอุดหนุนเฉพาะกิจ)</t>
  </si>
  <si>
    <t>รายจ่ายงบกลาง  (จ่ายจากเงินอุดหนุนเฉพาะกิจ)</t>
  </si>
  <si>
    <t xml:space="preserve">  ณ วันที่  30  กันยายน  2557</t>
  </si>
  <si>
    <t>วันที่ 30 กันยายน  2557</t>
  </si>
  <si>
    <t>รายจ่ายอื่นๆ</t>
  </si>
  <si>
    <t>เงินอุดหนุนเฉพาะกิจ เบี้ยยังชีพผู้สูงอายุ</t>
  </si>
  <si>
    <t>รายจ่ายอื่นๆ เงินประโยชน์ตอบแทนอื่นฯ</t>
  </si>
  <si>
    <t>ค่าวัสดุก่อสร้าง</t>
  </si>
  <si>
    <t>โครงการป้องกันและแก้ไขปัญหายาเสพติด</t>
  </si>
  <si>
    <t>ค่าวัสดุการเรียนการสอน ศพด.</t>
  </si>
  <si>
    <t>ธนาคาร กรุงไทย จำกัด สาขาหัวหิน</t>
  </si>
  <si>
    <t>เลขที่บัญชี  722-1-45839-1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</si>
</sst>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59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2"/>
      <name val="Angsana New"/>
      <family val="1"/>
    </font>
    <font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57" fillId="0" borderId="0" xfId="37" applyFont="1" applyAlignment="1">
      <alignment/>
    </xf>
    <xf numFmtId="43" fontId="58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5" fillId="0" borderId="21" xfId="37" applyFont="1" applyBorder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3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2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4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43" fontId="10" fillId="0" borderId="11" xfId="37" applyFont="1" applyBorder="1" applyAlignment="1">
      <alignment/>
    </xf>
    <xf numFmtId="0" fontId="17" fillId="0" borderId="0" xfId="0" applyFont="1" applyAlignment="1">
      <alignment/>
    </xf>
    <xf numFmtId="43" fontId="14" fillId="0" borderId="0" xfId="37" applyFont="1" applyBorder="1" applyAlignment="1">
      <alignment horizontal="center"/>
    </xf>
    <xf numFmtId="0" fontId="14" fillId="0" borderId="0" xfId="0" applyFont="1" applyBorder="1" applyAlignment="1">
      <alignment/>
    </xf>
    <xf numFmtId="43" fontId="13" fillId="0" borderId="0" xfId="37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37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18" fillId="0" borderId="0" xfId="37" applyFont="1" applyAlignment="1">
      <alignment horizontal="center"/>
    </xf>
    <xf numFmtId="15" fontId="18" fillId="0" borderId="0" xfId="37" applyNumberFormat="1" applyFont="1" applyAlignment="1">
      <alignment horizontal="center"/>
    </xf>
    <xf numFmtId="43" fontId="10" fillId="0" borderId="15" xfId="37" applyFont="1" applyBorder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zoomScale="150" zoomScaleNormal="150" zoomScalePageLayoutView="0" workbookViewId="0" topLeftCell="A1">
      <selection activeCell="A10" sqref="A10"/>
    </sheetView>
  </sheetViews>
  <sheetFormatPr defaultColWidth="9.140625" defaultRowHeight="21.75"/>
  <cols>
    <col min="1" max="1" width="47.28125" style="19" customWidth="1"/>
    <col min="2" max="2" width="20.28125" style="73" customWidth="1"/>
    <col min="3" max="3" width="3.57421875" style="73" customWidth="1"/>
    <col min="4" max="4" width="22.57421875" style="73" customWidth="1"/>
  </cols>
  <sheetData>
    <row r="1" spans="1:4" s="1" customFormat="1" ht="21.75" customHeight="1">
      <c r="A1" s="144" t="s">
        <v>139</v>
      </c>
      <c r="B1" s="144"/>
      <c r="C1" s="144"/>
      <c r="D1" s="144"/>
    </row>
    <row r="2" spans="1:4" s="1" customFormat="1" ht="20.25" customHeight="1">
      <c r="A2" s="144" t="s">
        <v>80</v>
      </c>
      <c r="B2" s="144"/>
      <c r="C2" s="144"/>
      <c r="D2" s="144"/>
    </row>
    <row r="3" spans="1:4" s="1" customFormat="1" ht="21">
      <c r="A3" s="144" t="s">
        <v>224</v>
      </c>
      <c r="B3" s="144"/>
      <c r="C3" s="144"/>
      <c r="D3" s="144"/>
    </row>
    <row r="4" spans="1:4" s="1" customFormat="1" ht="21">
      <c r="A4" s="51" t="s">
        <v>32</v>
      </c>
      <c r="B4" s="53" t="s">
        <v>24</v>
      </c>
      <c r="C4" s="54"/>
      <c r="D4" s="53" t="s">
        <v>78</v>
      </c>
    </row>
    <row r="5" spans="1:4" s="1" customFormat="1" ht="21">
      <c r="A5" s="1" t="s">
        <v>81</v>
      </c>
      <c r="B5" s="22">
        <v>3233643.12</v>
      </c>
      <c r="C5" s="22"/>
      <c r="D5" s="22">
        <v>70192265.1</v>
      </c>
    </row>
    <row r="6" spans="1:4" s="1" customFormat="1" ht="21">
      <c r="A6" s="1" t="s">
        <v>211</v>
      </c>
      <c r="B6" s="22">
        <v>617950</v>
      </c>
      <c r="C6" s="22"/>
      <c r="D6" s="22">
        <v>9986780</v>
      </c>
    </row>
    <row r="7" spans="1:4" s="1" customFormat="1" ht="21">
      <c r="A7" s="1" t="s">
        <v>143</v>
      </c>
      <c r="B7" s="22">
        <v>361975.47</v>
      </c>
      <c r="C7" s="22"/>
      <c r="D7" s="22">
        <v>3730213.46</v>
      </c>
    </row>
    <row r="8" spans="1:4" s="1" customFormat="1" ht="21">
      <c r="A8" s="1" t="s">
        <v>85</v>
      </c>
      <c r="B8" s="22">
        <v>51242</v>
      </c>
      <c r="C8" s="22"/>
      <c r="D8" s="22">
        <v>1357229</v>
      </c>
    </row>
    <row r="9" spans="1:4" s="1" customFormat="1" ht="21">
      <c r="A9" s="1" t="s">
        <v>144</v>
      </c>
      <c r="B9" s="22">
        <v>198450</v>
      </c>
      <c r="C9" s="22"/>
      <c r="D9" s="22">
        <v>4880460</v>
      </c>
    </row>
    <row r="10" spans="1:4" s="1" customFormat="1" ht="21">
      <c r="A10" s="1" t="s">
        <v>197</v>
      </c>
      <c r="B10" s="22">
        <v>12300</v>
      </c>
      <c r="C10" s="22"/>
      <c r="D10" s="22">
        <v>33700</v>
      </c>
    </row>
    <row r="11" spans="1:4" s="1" customFormat="1" ht="21">
      <c r="A11" s="1" t="s">
        <v>136</v>
      </c>
      <c r="B11" s="22">
        <v>114.81</v>
      </c>
      <c r="C11" s="22"/>
      <c r="D11" s="22">
        <v>7142.25</v>
      </c>
    </row>
    <row r="12" spans="1:4" s="1" customFormat="1" ht="21">
      <c r="A12" s="1" t="s">
        <v>183</v>
      </c>
      <c r="B12" s="22">
        <v>0</v>
      </c>
      <c r="C12" s="22"/>
      <c r="D12" s="22">
        <v>410</v>
      </c>
    </row>
    <row r="13" spans="1:4" s="1" customFormat="1" ht="21">
      <c r="A13" s="1" t="s">
        <v>14</v>
      </c>
      <c r="B13" s="22">
        <v>3017659</v>
      </c>
      <c r="C13" s="22"/>
      <c r="D13" s="22">
        <v>3451259</v>
      </c>
    </row>
    <row r="14" spans="1:4" s="1" customFormat="1" ht="21">
      <c r="A14" s="1" t="s">
        <v>207</v>
      </c>
      <c r="B14" s="22">
        <v>0</v>
      </c>
      <c r="C14" s="22"/>
      <c r="D14" s="22">
        <v>1963000</v>
      </c>
    </row>
    <row r="15" spans="1:4" s="1" customFormat="1" ht="21">
      <c r="A15" s="1" t="s">
        <v>210</v>
      </c>
      <c r="B15" s="22">
        <v>0</v>
      </c>
      <c r="C15" s="22"/>
      <c r="D15" s="22">
        <v>9</v>
      </c>
    </row>
    <row r="16" spans="1:4" s="1" customFormat="1" ht="21">
      <c r="A16" s="1" t="s">
        <v>116</v>
      </c>
      <c r="B16" s="22">
        <v>4179683.45</v>
      </c>
      <c r="C16" s="22"/>
      <c r="D16" s="22">
        <v>4179683.45</v>
      </c>
    </row>
    <row r="17" spans="1:4" s="1" customFormat="1" ht="21">
      <c r="A17" s="1" t="s">
        <v>68</v>
      </c>
      <c r="B17" s="22">
        <v>19608128.35</v>
      </c>
      <c r="C17" s="22"/>
      <c r="D17" s="22">
        <v>19608128.35</v>
      </c>
    </row>
    <row r="18" spans="1:4" s="52" customFormat="1" ht="21.75" thickBot="1">
      <c r="A18" s="50" t="s">
        <v>18</v>
      </c>
      <c r="B18" s="60">
        <f>SUM(B5:B17)</f>
        <v>31281146.200000003</v>
      </c>
      <c r="C18" s="55"/>
      <c r="D18" s="60">
        <f>SUM(D5:D17)</f>
        <v>119390279.60999998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82</v>
      </c>
      <c r="B20" s="22">
        <v>29955279.53</v>
      </c>
      <c r="C20" s="22"/>
      <c r="D20" s="22">
        <v>65773033.05</v>
      </c>
    </row>
    <row r="21" spans="1:4" s="1" customFormat="1" ht="21">
      <c r="A21" s="1" t="s">
        <v>212</v>
      </c>
      <c r="B21" s="22">
        <v>1427270</v>
      </c>
      <c r="C21" s="22"/>
      <c r="D21" s="22">
        <v>10020480</v>
      </c>
    </row>
    <row r="22" spans="1:4" s="1" customFormat="1" ht="21">
      <c r="A22" s="1" t="s">
        <v>142</v>
      </c>
      <c r="B22" s="22">
        <v>536121.48</v>
      </c>
      <c r="C22" s="22"/>
      <c r="D22" s="22">
        <v>2999606.41</v>
      </c>
    </row>
    <row r="23" spans="1:4" s="1" customFormat="1" ht="21">
      <c r="A23" s="1" t="s">
        <v>83</v>
      </c>
      <c r="B23" s="22">
        <v>1899730</v>
      </c>
      <c r="C23" s="22"/>
      <c r="D23" s="22">
        <v>13841739.93</v>
      </c>
    </row>
    <row r="24" spans="1:4" s="1" customFormat="1" ht="21">
      <c r="A24" s="1" t="s">
        <v>141</v>
      </c>
      <c r="B24" s="22">
        <v>69300</v>
      </c>
      <c r="C24" s="22"/>
      <c r="D24" s="22">
        <v>4880460</v>
      </c>
    </row>
    <row r="25" spans="1:4" s="1" customFormat="1" ht="21">
      <c r="A25" s="1" t="s">
        <v>116</v>
      </c>
      <c r="B25" s="22">
        <v>1946149</v>
      </c>
      <c r="C25" s="22"/>
      <c r="D25" s="22">
        <v>2002709</v>
      </c>
    </row>
    <row r="26" spans="1:4" s="1" customFormat="1" ht="21">
      <c r="A26" s="1" t="s">
        <v>68</v>
      </c>
      <c r="B26" s="22">
        <v>2144510</v>
      </c>
      <c r="C26" s="22"/>
      <c r="D26" s="22">
        <v>17050244.42</v>
      </c>
    </row>
    <row r="27" spans="1:4" s="1" customFormat="1" ht="21">
      <c r="A27" s="1" t="s">
        <v>5</v>
      </c>
      <c r="B27" s="22">
        <v>32488</v>
      </c>
      <c r="C27" s="22"/>
      <c r="D27" s="22">
        <v>1357229</v>
      </c>
    </row>
    <row r="28" spans="1:4" s="1" customFormat="1" ht="21">
      <c r="A28" s="1" t="s">
        <v>206</v>
      </c>
      <c r="B28" s="22">
        <v>0</v>
      </c>
      <c r="C28" s="22"/>
      <c r="D28" s="22">
        <v>1963000</v>
      </c>
    </row>
    <row r="29" spans="2:4" s="1" customFormat="1" ht="21">
      <c r="B29" s="22"/>
      <c r="C29" s="22"/>
      <c r="D29" s="22"/>
    </row>
    <row r="30" spans="1:4" s="52" customFormat="1" ht="21.75" thickBot="1">
      <c r="A30" s="50" t="s">
        <v>18</v>
      </c>
      <c r="B30" s="60">
        <f>SUM(B20:B29)</f>
        <v>38010848.010000005</v>
      </c>
      <c r="C30" s="55"/>
      <c r="D30" s="60">
        <f>SUM(D20:D29)</f>
        <v>119888501.80999999</v>
      </c>
    </row>
    <row r="31" spans="1:4" s="1" customFormat="1" ht="21.75" thickTop="1">
      <c r="A31" s="52" t="s">
        <v>84</v>
      </c>
      <c r="B31" s="55">
        <f>B18-B30</f>
        <v>-6729701.810000002</v>
      </c>
      <c r="C31" s="55"/>
      <c r="D31" s="55">
        <f>D18-D30</f>
        <v>-498222.200000003</v>
      </c>
    </row>
    <row r="32" spans="1:4" s="1" customFormat="1" ht="21">
      <c r="A32" s="52"/>
      <c r="B32" s="55"/>
      <c r="C32" s="55"/>
      <c r="D32" s="55"/>
    </row>
    <row r="33" spans="1:4" s="1" customFormat="1" ht="21">
      <c r="A33" s="52"/>
      <c r="B33" s="55"/>
      <c r="C33" s="55"/>
      <c r="D33" s="55"/>
    </row>
    <row r="34" spans="1:4" s="1" customFormat="1" ht="21">
      <c r="A34" s="52"/>
      <c r="B34" s="55"/>
      <c r="C34" s="55"/>
      <c r="D34" s="55"/>
    </row>
    <row r="35" spans="1:6" s="1" customFormat="1" ht="21">
      <c r="A35" s="145" t="s">
        <v>209</v>
      </c>
      <c r="B35" s="145"/>
      <c r="C35" s="145"/>
      <c r="D35" s="145"/>
      <c r="E35" s="48"/>
      <c r="F35" s="48"/>
    </row>
    <row r="36" spans="1:6" s="1" customFormat="1" ht="21">
      <c r="A36" s="145" t="s">
        <v>208</v>
      </c>
      <c r="B36" s="145"/>
      <c r="C36" s="145"/>
      <c r="D36" s="145"/>
      <c r="E36" s="48"/>
      <c r="F36" s="48"/>
    </row>
    <row r="37" spans="1:6" s="3" customFormat="1" ht="23.25">
      <c r="A37" s="146" t="s">
        <v>126</v>
      </c>
      <c r="B37" s="146"/>
      <c r="C37" s="146"/>
      <c r="D37" s="146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2"/>
  <sheetViews>
    <sheetView zoomScale="186" zoomScaleNormal="186" zoomScalePageLayoutView="0" workbookViewId="0" topLeftCell="A1">
      <selection activeCell="C25" sqref="C25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147" t="s">
        <v>71</v>
      </c>
      <c r="B1" s="147"/>
      <c r="C1" s="147"/>
      <c r="D1" s="147"/>
    </row>
    <row r="2" spans="1:4" s="27" customFormat="1" ht="19.5">
      <c r="A2" s="147" t="s">
        <v>77</v>
      </c>
      <c r="B2" s="147"/>
      <c r="C2" s="147"/>
      <c r="D2" s="147"/>
    </row>
    <row r="3" spans="1:4" s="27" customFormat="1" ht="19.5">
      <c r="A3" s="147" t="s">
        <v>215</v>
      </c>
      <c r="B3" s="147"/>
      <c r="C3" s="147"/>
      <c r="D3" s="147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3519326.75</v>
      </c>
      <c r="D6" s="34"/>
    </row>
    <row r="7" spans="1:4" s="27" customFormat="1" ht="19.5">
      <c r="A7" s="32" t="s">
        <v>72</v>
      </c>
      <c r="B7" s="33" t="s">
        <v>20</v>
      </c>
      <c r="C7" s="34">
        <v>7706947.73</v>
      </c>
      <c r="D7" s="34"/>
    </row>
    <row r="8" spans="1:4" s="27" customFormat="1" ht="19.5">
      <c r="A8" s="32" t="s">
        <v>186</v>
      </c>
      <c r="B8" s="33" t="s">
        <v>21</v>
      </c>
      <c r="C8" s="34">
        <v>17075774.58</v>
      </c>
      <c r="D8" s="34"/>
    </row>
    <row r="9" spans="1:4" s="27" customFormat="1" ht="19.5">
      <c r="A9" s="32" t="s">
        <v>177</v>
      </c>
      <c r="B9" s="33" t="s">
        <v>20</v>
      </c>
      <c r="C9" s="34">
        <v>14694071</v>
      </c>
      <c r="D9" s="34"/>
    </row>
    <row r="10" spans="1:4" s="27" customFormat="1" ht="19.5">
      <c r="A10" s="32" t="s">
        <v>178</v>
      </c>
      <c r="B10" s="33" t="s">
        <v>20</v>
      </c>
      <c r="C10" s="34">
        <v>332772.79</v>
      </c>
      <c r="D10" s="34"/>
    </row>
    <row r="11" spans="1:4" s="27" customFormat="1" ht="19.5">
      <c r="A11" s="32" t="s">
        <v>175</v>
      </c>
      <c r="B11" s="33" t="s">
        <v>21</v>
      </c>
      <c r="C11" s="34">
        <v>20472761.23</v>
      </c>
      <c r="D11" s="34"/>
    </row>
    <row r="12" spans="1:4" s="27" customFormat="1" ht="19.5">
      <c r="A12" s="32" t="s">
        <v>137</v>
      </c>
      <c r="B12" s="33" t="s">
        <v>168</v>
      </c>
      <c r="C12" s="34">
        <v>60000</v>
      </c>
      <c r="D12" s="34"/>
    </row>
    <row r="13" spans="1:4" s="27" customFormat="1" ht="19.5">
      <c r="A13" s="32" t="s">
        <v>138</v>
      </c>
      <c r="B13" s="33" t="s">
        <v>169</v>
      </c>
      <c r="C13" s="34">
        <v>68675.96</v>
      </c>
      <c r="D13" s="34"/>
    </row>
    <row r="14" spans="1:4" s="27" customFormat="1" ht="19.5">
      <c r="A14" s="32" t="s">
        <v>6</v>
      </c>
      <c r="B14" s="33">
        <v>510000</v>
      </c>
      <c r="C14" s="35">
        <v>1339776</v>
      </c>
      <c r="D14" s="34"/>
    </row>
    <row r="15" spans="1:4" s="27" customFormat="1" ht="19.5">
      <c r="A15" s="32" t="s">
        <v>222</v>
      </c>
      <c r="B15" s="33"/>
      <c r="C15" s="35">
        <v>8898980</v>
      </c>
      <c r="D15" s="34"/>
    </row>
    <row r="16" spans="1:4" s="27" customFormat="1" ht="19.5">
      <c r="A16" s="32" t="s">
        <v>109</v>
      </c>
      <c r="B16" s="33">
        <v>521000</v>
      </c>
      <c r="C16" s="34">
        <v>3779640</v>
      </c>
      <c r="D16" s="34"/>
    </row>
    <row r="17" spans="1:4" s="27" customFormat="1" ht="19.5">
      <c r="A17" s="32" t="s">
        <v>110</v>
      </c>
      <c r="B17" s="33">
        <v>522000</v>
      </c>
      <c r="C17" s="34">
        <v>12120655</v>
      </c>
      <c r="D17" s="34"/>
    </row>
    <row r="18" spans="1:4" s="27" customFormat="1" ht="19.5">
      <c r="A18" s="32" t="s">
        <v>205</v>
      </c>
      <c r="B18" s="33"/>
      <c r="C18" s="34">
        <v>702000</v>
      </c>
      <c r="D18" s="34"/>
    </row>
    <row r="19" spans="1:4" s="27" customFormat="1" ht="19.5">
      <c r="A19" s="32" t="s">
        <v>7</v>
      </c>
      <c r="B19" s="33">
        <v>531000</v>
      </c>
      <c r="C19" s="34">
        <v>1091664.25</v>
      </c>
      <c r="D19" s="34"/>
    </row>
    <row r="20" spans="1:4" s="27" customFormat="1" ht="19.5">
      <c r="A20" s="32" t="s">
        <v>8</v>
      </c>
      <c r="B20" s="33">
        <v>532000</v>
      </c>
      <c r="C20" s="34">
        <v>6928416.3</v>
      </c>
      <c r="D20" s="34"/>
    </row>
    <row r="21" spans="1:4" s="27" customFormat="1" ht="19.5">
      <c r="A21" s="32" t="s">
        <v>9</v>
      </c>
      <c r="B21" s="33">
        <v>533000</v>
      </c>
      <c r="C21" s="34">
        <v>5101820.33</v>
      </c>
      <c r="D21" s="34"/>
    </row>
    <row r="22" spans="1:4" s="27" customFormat="1" ht="19.5">
      <c r="A22" s="32" t="s">
        <v>220</v>
      </c>
      <c r="B22" s="33"/>
      <c r="C22" s="34">
        <v>332000</v>
      </c>
      <c r="D22" s="34"/>
    </row>
    <row r="23" spans="1:4" s="27" customFormat="1" ht="19.5">
      <c r="A23" s="32" t="s">
        <v>10</v>
      </c>
      <c r="B23" s="33">
        <v>534000</v>
      </c>
      <c r="C23" s="34">
        <v>582418.37</v>
      </c>
      <c r="D23" s="34"/>
    </row>
    <row r="24" spans="1:4" s="27" customFormat="1" ht="19.5">
      <c r="A24" s="32" t="s">
        <v>12</v>
      </c>
      <c r="B24" s="33">
        <v>541000</v>
      </c>
      <c r="C24" s="34">
        <v>6050293.3</v>
      </c>
      <c r="D24" s="34"/>
    </row>
    <row r="25" spans="1:4" s="27" customFormat="1" ht="19.5">
      <c r="A25" s="32" t="s">
        <v>13</v>
      </c>
      <c r="B25" s="33">
        <v>542000</v>
      </c>
      <c r="C25" s="34">
        <v>19364475</v>
      </c>
      <c r="D25" s="34"/>
    </row>
    <row r="26" spans="1:4" s="27" customFormat="1" ht="19.5">
      <c r="A26" s="32" t="s">
        <v>11</v>
      </c>
      <c r="B26" s="33">
        <v>560000</v>
      </c>
      <c r="C26" s="34">
        <v>5234191.05</v>
      </c>
      <c r="D26" s="34"/>
    </row>
    <row r="27" spans="1:4" s="27" customFormat="1" ht="19.5">
      <c r="A27" s="32" t="s">
        <v>221</v>
      </c>
      <c r="B27" s="33"/>
      <c r="C27" s="133">
        <v>87500</v>
      </c>
      <c r="D27" s="34"/>
    </row>
    <row r="28" spans="1:4" s="27" customFormat="1" ht="19.5">
      <c r="A28" s="32" t="s">
        <v>225</v>
      </c>
      <c r="B28" s="33"/>
      <c r="C28" s="133">
        <v>4179683.45</v>
      </c>
      <c r="D28" s="34"/>
    </row>
    <row r="29" spans="1:4" s="27" customFormat="1" ht="19.5">
      <c r="A29" s="32" t="s">
        <v>117</v>
      </c>
      <c r="B29" s="33">
        <v>821</v>
      </c>
      <c r="C29" s="133"/>
      <c r="D29" s="143">
        <v>80179045.1</v>
      </c>
    </row>
    <row r="30" spans="1:4" s="27" customFormat="1" ht="19.5">
      <c r="A30" s="32" t="s">
        <v>14</v>
      </c>
      <c r="B30" s="33">
        <v>700</v>
      </c>
      <c r="C30" s="34"/>
      <c r="D30" s="34">
        <v>13715663.89</v>
      </c>
    </row>
    <row r="31" spans="1:4" s="27" customFormat="1" ht="19.5">
      <c r="A31" s="32" t="s">
        <v>70</v>
      </c>
      <c r="B31" s="33"/>
      <c r="C31" s="34"/>
      <c r="D31" s="34">
        <v>20007218.05</v>
      </c>
    </row>
    <row r="32" spans="1:4" s="27" customFormat="1" ht="19.5">
      <c r="A32" s="32" t="s">
        <v>118</v>
      </c>
      <c r="B32" s="33">
        <v>900</v>
      </c>
      <c r="C32" s="34"/>
      <c r="D32" s="34">
        <v>1999994.25</v>
      </c>
    </row>
    <row r="33" spans="1:4" s="27" customFormat="1" ht="19.5">
      <c r="A33" s="32" t="s">
        <v>119</v>
      </c>
      <c r="B33" s="33"/>
      <c r="C33" s="34"/>
      <c r="D33" s="34">
        <v>4179683.45</v>
      </c>
    </row>
    <row r="34" spans="1:4" s="27" customFormat="1" ht="19.5">
      <c r="A34" s="32" t="s">
        <v>120</v>
      </c>
      <c r="B34" s="33">
        <v>600</v>
      </c>
      <c r="C34" s="34"/>
      <c r="D34" s="34">
        <v>19608128.35</v>
      </c>
    </row>
    <row r="35" spans="1:4" s="27" customFormat="1" ht="19.5">
      <c r="A35" s="32" t="s">
        <v>183</v>
      </c>
      <c r="B35" s="75"/>
      <c r="C35" s="34"/>
      <c r="D35" s="34">
        <v>410</v>
      </c>
    </row>
    <row r="36" spans="1:4" s="27" customFormat="1" ht="19.5">
      <c r="A36" s="32" t="s">
        <v>197</v>
      </c>
      <c r="B36" s="75"/>
      <c r="C36" s="34"/>
      <c r="D36" s="34">
        <v>33700</v>
      </c>
    </row>
    <row r="37" spans="1:4" s="27" customFormat="1" ht="20.25" thickBot="1">
      <c r="A37" s="36" t="s">
        <v>18</v>
      </c>
      <c r="B37" s="37"/>
      <c r="C37" s="38">
        <f>SUM(C5:C34)</f>
        <v>139723843.08999997</v>
      </c>
      <c r="D37" s="38">
        <f>SUM(D5:D36)</f>
        <v>139723843.09</v>
      </c>
    </row>
    <row r="38" spans="1:4" s="27" customFormat="1" ht="20.25" thickTop="1">
      <c r="A38" s="39"/>
      <c r="B38" s="39"/>
      <c r="C38" s="40"/>
      <c r="D38" s="40"/>
    </row>
    <row r="39" spans="1:4" s="27" customFormat="1" ht="19.5">
      <c r="A39" s="39"/>
      <c r="B39" s="39"/>
      <c r="C39" s="40"/>
      <c r="D39" s="40"/>
    </row>
    <row r="40" spans="1:4" s="27" customFormat="1" ht="15.75" customHeight="1">
      <c r="A40" s="39"/>
      <c r="B40" s="39"/>
      <c r="C40" s="40"/>
      <c r="D40" s="40"/>
    </row>
    <row r="41" spans="1:6" s="27" customFormat="1" ht="21">
      <c r="A41" s="145" t="s">
        <v>198</v>
      </c>
      <c r="B41" s="145"/>
      <c r="C41" s="145"/>
      <c r="D41" s="145"/>
      <c r="E41" s="48"/>
      <c r="F41" s="48"/>
    </row>
    <row r="42" spans="1:6" s="27" customFormat="1" ht="21">
      <c r="A42" s="145" t="s">
        <v>199</v>
      </c>
      <c r="B42" s="145"/>
      <c r="C42" s="145"/>
      <c r="D42" s="145"/>
      <c r="E42" s="48"/>
      <c r="F42" s="48"/>
    </row>
    <row r="43" spans="1:6" s="27" customFormat="1" ht="21">
      <c r="A43" s="146" t="s">
        <v>126</v>
      </c>
      <c r="B43" s="146"/>
      <c r="C43" s="146"/>
      <c r="D43" s="146"/>
      <c r="E43" s="48"/>
      <c r="F43" s="48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7" customFormat="1" ht="19.5">
      <c r="A103" s="41"/>
      <c r="B103" s="41"/>
      <c r="C103" s="41"/>
      <c r="D103" s="41"/>
    </row>
    <row r="104" spans="1:4" s="27" customFormat="1" ht="19.5">
      <c r="A104" s="41"/>
      <c r="B104" s="41"/>
      <c r="C104" s="41"/>
      <c r="D104" s="41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4" bottom="0.22" header="0.15" footer="0.16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92"/>
  <sheetViews>
    <sheetView zoomScale="150" zoomScaleNormal="150" zoomScalePageLayoutView="0" workbookViewId="0" topLeftCell="A1">
      <selection activeCell="A76" sqref="A76:F76"/>
    </sheetView>
  </sheetViews>
  <sheetFormatPr defaultColWidth="9.140625" defaultRowHeight="21.75"/>
  <cols>
    <col min="1" max="1" width="49.421875" style="19" customWidth="1"/>
    <col min="2" max="2" width="9.28125" style="117" customWidth="1"/>
    <col min="3" max="4" width="15.28125" style="73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146" t="s">
        <v>156</v>
      </c>
      <c r="B1" s="146"/>
      <c r="C1" s="146"/>
      <c r="D1" s="146"/>
      <c r="E1" s="146"/>
      <c r="F1" s="48"/>
    </row>
    <row r="2" spans="1:6" s="42" customFormat="1" ht="21">
      <c r="A2" s="148" t="s">
        <v>91</v>
      </c>
      <c r="B2" s="148"/>
      <c r="C2" s="148"/>
      <c r="D2" s="148"/>
      <c r="E2" s="148"/>
      <c r="F2" s="48"/>
    </row>
    <row r="3" spans="1:6" s="42" customFormat="1" ht="21">
      <c r="A3" s="149" t="s">
        <v>213</v>
      </c>
      <c r="B3" s="149"/>
      <c r="C3" s="149"/>
      <c r="D3" s="149"/>
      <c r="E3" s="149"/>
      <c r="F3" s="104"/>
    </row>
    <row r="4" spans="1:6" s="43" customFormat="1" ht="21">
      <c r="A4" s="150" t="s">
        <v>115</v>
      </c>
      <c r="B4" s="150" t="s">
        <v>1</v>
      </c>
      <c r="C4" s="152" t="s">
        <v>27</v>
      </c>
      <c r="D4" s="152" t="s">
        <v>113</v>
      </c>
      <c r="E4" s="152" t="s">
        <v>112</v>
      </c>
      <c r="F4" s="105"/>
    </row>
    <row r="5" spans="1:6" s="43" customFormat="1" ht="21">
      <c r="A5" s="151"/>
      <c r="B5" s="151"/>
      <c r="C5" s="153"/>
      <c r="D5" s="153"/>
      <c r="E5" s="153"/>
      <c r="F5" s="105"/>
    </row>
    <row r="6" spans="1:6" s="42" customFormat="1" ht="21">
      <c r="A6" s="106" t="s">
        <v>92</v>
      </c>
      <c r="B6" s="24"/>
      <c r="C6" s="107"/>
      <c r="D6" s="107"/>
      <c r="E6" s="107"/>
      <c r="F6" s="108"/>
    </row>
    <row r="7" spans="1:6" s="42" customFormat="1" ht="21">
      <c r="A7" s="92" t="s">
        <v>93</v>
      </c>
      <c r="B7" s="126">
        <v>411000</v>
      </c>
      <c r="C7" s="82"/>
      <c r="D7" s="82"/>
      <c r="E7" s="82"/>
      <c r="F7" s="108"/>
    </row>
    <row r="8" spans="1:6" s="42" customFormat="1" ht="21">
      <c r="A8" s="85" t="s">
        <v>94</v>
      </c>
      <c r="B8" s="24">
        <v>411001</v>
      </c>
      <c r="C8" s="82">
        <v>2270163</v>
      </c>
      <c r="D8" s="82">
        <v>7356</v>
      </c>
      <c r="E8" s="82">
        <v>2277519</v>
      </c>
      <c r="F8" s="108"/>
    </row>
    <row r="9" spans="1:6" s="42" customFormat="1" ht="21">
      <c r="A9" s="85" t="s">
        <v>95</v>
      </c>
      <c r="B9" s="24">
        <v>411002</v>
      </c>
      <c r="C9" s="82">
        <v>173350</v>
      </c>
      <c r="D9" s="65">
        <v>1723.04</v>
      </c>
      <c r="E9" s="82">
        <v>175073.68</v>
      </c>
      <c r="F9" s="108"/>
    </row>
    <row r="10" spans="1:6" s="42" customFormat="1" ht="21">
      <c r="A10" s="85" t="s">
        <v>96</v>
      </c>
      <c r="B10" s="24">
        <v>411003</v>
      </c>
      <c r="C10" s="82">
        <v>301667</v>
      </c>
      <c r="D10" s="82">
        <v>24186</v>
      </c>
      <c r="E10" s="82">
        <v>325853</v>
      </c>
      <c r="F10" s="108"/>
    </row>
    <row r="11" spans="1:6" s="42" customFormat="1" ht="21">
      <c r="A11" s="85" t="s">
        <v>147</v>
      </c>
      <c r="B11" s="24">
        <v>411005</v>
      </c>
      <c r="C11" s="82">
        <v>100000</v>
      </c>
      <c r="D11" s="82">
        <v>0</v>
      </c>
      <c r="E11" s="82">
        <v>100000</v>
      </c>
      <c r="F11" s="108"/>
    </row>
    <row r="12" spans="1:6" s="43" customFormat="1" ht="21">
      <c r="A12" s="109" t="s">
        <v>18</v>
      </c>
      <c r="B12" s="50"/>
      <c r="C12" s="90">
        <f>SUM(C8:C11)</f>
        <v>2845180</v>
      </c>
      <c r="D12" s="90">
        <f>SUM(D8:D11)</f>
        <v>33265.04</v>
      </c>
      <c r="E12" s="90">
        <f>SUM(E8:E11)</f>
        <v>2878445.68</v>
      </c>
      <c r="F12" s="105"/>
    </row>
    <row r="13" spans="1:6" s="43" customFormat="1" ht="21">
      <c r="A13" s="92" t="s">
        <v>114</v>
      </c>
      <c r="B13" s="50">
        <v>412000</v>
      </c>
      <c r="C13" s="83"/>
      <c r="D13" s="83"/>
      <c r="E13" s="83"/>
      <c r="F13" s="110"/>
    </row>
    <row r="14" spans="1:6" s="42" customFormat="1" ht="21">
      <c r="A14" s="85" t="s">
        <v>97</v>
      </c>
      <c r="B14" s="24">
        <v>412107</v>
      </c>
      <c r="C14" s="82">
        <v>690830</v>
      </c>
      <c r="D14" s="82">
        <v>58730</v>
      </c>
      <c r="E14" s="82">
        <v>749560</v>
      </c>
      <c r="F14" s="108"/>
    </row>
    <row r="15" spans="1:6" s="42" customFormat="1" ht="21">
      <c r="A15" s="85" t="s">
        <v>148</v>
      </c>
      <c r="B15" s="24">
        <v>412128</v>
      </c>
      <c r="C15" s="82">
        <v>3390</v>
      </c>
      <c r="D15" s="82">
        <v>350</v>
      </c>
      <c r="E15" s="82">
        <v>3740</v>
      </c>
      <c r="F15" s="108"/>
    </row>
    <row r="16" spans="1:6" s="42" customFormat="1" ht="21">
      <c r="A16" s="85" t="s">
        <v>149</v>
      </c>
      <c r="B16" s="24">
        <v>412199</v>
      </c>
      <c r="C16" s="82">
        <v>79577</v>
      </c>
      <c r="D16" s="82">
        <v>982.8</v>
      </c>
      <c r="E16" s="82">
        <v>80560</v>
      </c>
      <c r="F16" s="108"/>
    </row>
    <row r="17" spans="1:6" s="42" customFormat="1" ht="21">
      <c r="A17" s="85" t="s">
        <v>150</v>
      </c>
      <c r="B17" s="24">
        <v>412210</v>
      </c>
      <c r="C17" s="82">
        <v>130709</v>
      </c>
      <c r="D17" s="82">
        <v>29698</v>
      </c>
      <c r="E17" s="82">
        <v>160407</v>
      </c>
      <c r="F17" s="108"/>
    </row>
    <row r="18" spans="1:6" s="42" customFormat="1" ht="21">
      <c r="A18" s="85" t="s">
        <v>157</v>
      </c>
      <c r="B18" s="24">
        <v>412302</v>
      </c>
      <c r="C18" s="82">
        <v>0</v>
      </c>
      <c r="D18" s="82">
        <v>0</v>
      </c>
      <c r="E18" s="82">
        <v>0</v>
      </c>
      <c r="F18" s="108"/>
    </row>
    <row r="19" spans="1:6" s="42" customFormat="1" ht="21">
      <c r="A19" s="85" t="s">
        <v>151</v>
      </c>
      <c r="B19" s="24">
        <v>412303</v>
      </c>
      <c r="C19" s="82">
        <v>60690</v>
      </c>
      <c r="D19" s="82">
        <v>30410</v>
      </c>
      <c r="E19" s="82">
        <v>91100</v>
      </c>
      <c r="F19" s="108"/>
    </row>
    <row r="20" spans="1:6" s="42" customFormat="1" ht="21">
      <c r="A20" s="85" t="s">
        <v>152</v>
      </c>
      <c r="B20" s="24">
        <v>412304</v>
      </c>
      <c r="C20" s="82">
        <v>11430</v>
      </c>
      <c r="D20" s="82">
        <v>5380</v>
      </c>
      <c r="E20" s="82">
        <v>16810</v>
      </c>
      <c r="F20" s="108"/>
    </row>
    <row r="21" spans="1:6" s="42" customFormat="1" ht="21">
      <c r="A21" s="85" t="s">
        <v>153</v>
      </c>
      <c r="B21" s="24">
        <v>412306</v>
      </c>
      <c r="C21" s="82">
        <v>6000</v>
      </c>
      <c r="D21" s="82">
        <v>800</v>
      </c>
      <c r="E21" s="82">
        <v>6800</v>
      </c>
      <c r="F21" s="108"/>
    </row>
    <row r="22" spans="1:6" s="42" customFormat="1" ht="21">
      <c r="A22" s="85" t="s">
        <v>154</v>
      </c>
      <c r="B22" s="24">
        <v>412307</v>
      </c>
      <c r="C22" s="82">
        <v>15792</v>
      </c>
      <c r="D22" s="82">
        <v>1867</v>
      </c>
      <c r="E22" s="82">
        <v>17659</v>
      </c>
      <c r="F22" s="108"/>
    </row>
    <row r="23" spans="1:6" s="43" customFormat="1" ht="21">
      <c r="A23" s="109" t="s">
        <v>18</v>
      </c>
      <c r="B23" s="50"/>
      <c r="C23" s="90">
        <f>SUM(C14:C22)</f>
        <v>998418</v>
      </c>
      <c r="D23" s="90">
        <f>SUM(D14:D22)</f>
        <v>128217.8</v>
      </c>
      <c r="E23" s="90">
        <f>SUM(E14:E22)</f>
        <v>1126636</v>
      </c>
      <c r="F23" s="105"/>
    </row>
    <row r="24" spans="1:6" s="43" customFormat="1" ht="21">
      <c r="A24" s="92" t="s">
        <v>98</v>
      </c>
      <c r="B24" s="50">
        <v>413000</v>
      </c>
      <c r="C24" s="83"/>
      <c r="D24" s="83"/>
      <c r="E24" s="83"/>
      <c r="F24" s="110"/>
    </row>
    <row r="25" spans="1:6" s="42" customFormat="1" ht="21">
      <c r="A25" s="85" t="s">
        <v>99</v>
      </c>
      <c r="B25" s="24">
        <v>413003</v>
      </c>
      <c r="C25" s="82">
        <v>786922</v>
      </c>
      <c r="D25" s="82">
        <v>46916.33</v>
      </c>
      <c r="E25" s="82">
        <v>833839.06</v>
      </c>
      <c r="F25" s="108"/>
    </row>
    <row r="26" spans="1:6" s="42" customFormat="1" ht="21">
      <c r="A26" s="85" t="s">
        <v>155</v>
      </c>
      <c r="B26" s="24">
        <v>413999</v>
      </c>
      <c r="C26" s="82">
        <v>0</v>
      </c>
      <c r="D26" s="82">
        <v>0</v>
      </c>
      <c r="E26" s="82">
        <v>0</v>
      </c>
      <c r="F26" s="108"/>
    </row>
    <row r="27" spans="1:6" s="42" customFormat="1" ht="21">
      <c r="A27" s="109" t="s">
        <v>18</v>
      </c>
      <c r="B27" s="50"/>
      <c r="C27" s="90">
        <f>SUM(C25:C26)</f>
        <v>786922</v>
      </c>
      <c r="D27" s="90">
        <f>SUM(D25:D26)</f>
        <v>46916.33</v>
      </c>
      <c r="E27" s="90">
        <f>SUM(E25:E26)</f>
        <v>833839.06</v>
      </c>
      <c r="F27" s="111"/>
    </row>
    <row r="28" spans="1:6" s="43" customFormat="1" ht="21">
      <c r="A28" s="92" t="s">
        <v>100</v>
      </c>
      <c r="B28" s="50">
        <v>415000</v>
      </c>
      <c r="C28" s="83"/>
      <c r="D28" s="83"/>
      <c r="E28" s="83"/>
      <c r="F28" s="110"/>
    </row>
    <row r="29" spans="1:6" s="42" customFormat="1" ht="21">
      <c r="A29" s="85" t="s">
        <v>101</v>
      </c>
      <c r="B29" s="24">
        <v>415004</v>
      </c>
      <c r="C29" s="82">
        <v>156400</v>
      </c>
      <c r="D29" s="82">
        <v>36600</v>
      </c>
      <c r="E29" s="82">
        <v>193000</v>
      </c>
      <c r="F29" s="108"/>
    </row>
    <row r="30" spans="1:6" s="42" customFormat="1" ht="21">
      <c r="A30" s="85" t="s">
        <v>111</v>
      </c>
      <c r="B30" s="24">
        <v>415999</v>
      </c>
      <c r="C30" s="82">
        <v>30</v>
      </c>
      <c r="D30" s="82">
        <v>0</v>
      </c>
      <c r="E30" s="82">
        <v>30</v>
      </c>
      <c r="F30" s="108"/>
    </row>
    <row r="31" spans="1:6" s="42" customFormat="1" ht="21">
      <c r="A31" s="109" t="s">
        <v>18</v>
      </c>
      <c r="B31" s="50"/>
      <c r="C31" s="119">
        <f>SUM(C29:C30)</f>
        <v>156430</v>
      </c>
      <c r="D31" s="119">
        <f>SUM(D29:D30)</f>
        <v>36600</v>
      </c>
      <c r="E31" s="119">
        <f>SUM(E29:E30)</f>
        <v>193030</v>
      </c>
      <c r="F31" s="111"/>
    </row>
    <row r="32" spans="1:6" s="125" customFormat="1" ht="21">
      <c r="A32" s="156" t="s">
        <v>46</v>
      </c>
      <c r="B32" s="157"/>
      <c r="C32" s="121">
        <f>C12+C23+C27+C31</f>
        <v>4786950</v>
      </c>
      <c r="D32" s="121">
        <f>D12+D23+D27+D31</f>
        <v>244999.16999999998</v>
      </c>
      <c r="E32" s="121">
        <f>E12+E23+E27+E31</f>
        <v>5031950.74</v>
      </c>
      <c r="F32" s="124"/>
    </row>
    <row r="33" spans="1:6" s="118" customFormat="1" ht="21">
      <c r="A33" s="115"/>
      <c r="B33" s="116"/>
      <c r="C33" s="56"/>
      <c r="D33" s="56"/>
      <c r="E33" s="56"/>
      <c r="F33" s="113"/>
    </row>
    <row r="34" spans="1:6" s="118" customFormat="1" ht="21">
      <c r="A34" s="115"/>
      <c r="B34" s="116"/>
      <c r="C34" s="56"/>
      <c r="D34" s="56"/>
      <c r="E34" s="56"/>
      <c r="F34" s="113"/>
    </row>
    <row r="35" spans="1:6" s="118" customFormat="1" ht="21">
      <c r="A35" s="115"/>
      <c r="B35" s="116"/>
      <c r="C35" s="56"/>
      <c r="D35" s="56"/>
      <c r="E35" s="56"/>
      <c r="F35" s="113"/>
    </row>
    <row r="36" spans="1:6" s="118" customFormat="1" ht="21">
      <c r="A36" s="154" t="s">
        <v>196</v>
      </c>
      <c r="B36" s="154"/>
      <c r="C36" s="154"/>
      <c r="D36" s="154"/>
      <c r="E36" s="154"/>
      <c r="F36" s="154"/>
    </row>
    <row r="37" spans="1:6" s="118" customFormat="1" ht="21">
      <c r="A37" s="146" t="s">
        <v>195</v>
      </c>
      <c r="B37" s="146"/>
      <c r="C37" s="146"/>
      <c r="D37" s="146"/>
      <c r="E37" s="146"/>
      <c r="F37" s="146"/>
    </row>
    <row r="38" spans="1:6" s="118" customFormat="1" ht="21">
      <c r="A38" s="146" t="s">
        <v>126</v>
      </c>
      <c r="B38" s="146"/>
      <c r="C38" s="146"/>
      <c r="D38" s="146"/>
      <c r="E38" s="146"/>
      <c r="F38" s="49"/>
    </row>
    <row r="39" spans="1:6" s="118" customFormat="1" ht="21">
      <c r="A39" s="146" t="s">
        <v>126</v>
      </c>
      <c r="B39" s="146"/>
      <c r="C39" s="146"/>
      <c r="D39" s="146"/>
      <c r="E39" s="146"/>
      <c r="F39" s="146"/>
    </row>
    <row r="40" spans="1:6" s="118" customFormat="1" ht="21">
      <c r="A40" s="146" t="s">
        <v>185</v>
      </c>
      <c r="B40" s="146"/>
      <c r="C40" s="146"/>
      <c r="D40" s="146"/>
      <c r="E40" s="146"/>
      <c r="F40" s="49"/>
    </row>
    <row r="41" spans="1:6" s="118" customFormat="1" ht="21">
      <c r="A41" s="148" t="s">
        <v>91</v>
      </c>
      <c r="B41" s="148"/>
      <c r="C41" s="148"/>
      <c r="D41" s="148"/>
      <c r="E41" s="148"/>
      <c r="F41" s="113"/>
    </row>
    <row r="42" spans="1:6" s="118" customFormat="1" ht="21">
      <c r="A42" s="149" t="s">
        <v>214</v>
      </c>
      <c r="B42" s="149"/>
      <c r="C42" s="149"/>
      <c r="D42" s="149"/>
      <c r="E42" s="149"/>
      <c r="F42" s="113"/>
    </row>
    <row r="43" spans="1:6" s="118" customFormat="1" ht="21">
      <c r="A43" s="150" t="s">
        <v>115</v>
      </c>
      <c r="B43" s="150" t="s">
        <v>1</v>
      </c>
      <c r="C43" s="152" t="s">
        <v>27</v>
      </c>
      <c r="D43" s="152" t="s">
        <v>113</v>
      </c>
      <c r="E43" s="152" t="s">
        <v>112</v>
      </c>
      <c r="F43" s="113"/>
    </row>
    <row r="44" spans="1:6" s="118" customFormat="1" ht="21">
      <c r="A44" s="151"/>
      <c r="B44" s="151"/>
      <c r="C44" s="153"/>
      <c r="D44" s="153"/>
      <c r="E44" s="153"/>
      <c r="F44" s="113"/>
    </row>
    <row r="45" spans="1:6" s="123" customFormat="1" ht="21">
      <c r="A45" s="155" t="s">
        <v>31</v>
      </c>
      <c r="B45" s="155"/>
      <c r="C45" s="121">
        <f>C32</f>
        <v>4786950</v>
      </c>
      <c r="D45" s="121">
        <f>D32</f>
        <v>244999.16999999998</v>
      </c>
      <c r="E45" s="121">
        <f>E32</f>
        <v>5031950.74</v>
      </c>
      <c r="F45" s="122"/>
    </row>
    <row r="46" spans="1:6" s="43" customFormat="1" ht="21">
      <c r="A46" s="92" t="s">
        <v>102</v>
      </c>
      <c r="B46" s="50"/>
      <c r="C46" s="83"/>
      <c r="D46" s="83"/>
      <c r="E46" s="83"/>
      <c r="F46" s="110"/>
    </row>
    <row r="47" spans="1:6" s="43" customFormat="1" ht="21">
      <c r="A47" s="92" t="s">
        <v>103</v>
      </c>
      <c r="B47" s="50">
        <v>421000</v>
      </c>
      <c r="C47" s="83"/>
      <c r="D47" s="83"/>
      <c r="E47" s="83"/>
      <c r="F47" s="110"/>
    </row>
    <row r="48" spans="1:6" s="42" customFormat="1" ht="21">
      <c r="A48" s="85" t="s">
        <v>159</v>
      </c>
      <c r="B48" s="24">
        <v>421002</v>
      </c>
      <c r="C48" s="82">
        <v>10259544</v>
      </c>
      <c r="D48" s="82">
        <v>0</v>
      </c>
      <c r="E48" s="82">
        <v>10259544.9</v>
      </c>
      <c r="F48" s="108"/>
    </row>
    <row r="49" spans="1:6" s="42" customFormat="1" ht="21">
      <c r="A49" s="85" t="s">
        <v>158</v>
      </c>
      <c r="B49" s="24">
        <v>421004</v>
      </c>
      <c r="C49" s="82">
        <v>4967555</v>
      </c>
      <c r="D49" s="82">
        <v>486936.55</v>
      </c>
      <c r="E49" s="82">
        <v>5454491.92</v>
      </c>
      <c r="F49" s="108"/>
    </row>
    <row r="50" spans="1:6" s="42" customFormat="1" ht="21">
      <c r="A50" s="85" t="s">
        <v>160</v>
      </c>
      <c r="B50" s="24">
        <v>421005</v>
      </c>
      <c r="C50" s="82">
        <v>975048</v>
      </c>
      <c r="D50" s="82">
        <v>67443.42</v>
      </c>
      <c r="E50" s="82">
        <v>1042492.25</v>
      </c>
      <c r="F50" s="108"/>
    </row>
    <row r="51" spans="1:6" s="42" customFormat="1" ht="21">
      <c r="A51" s="85" t="s">
        <v>161</v>
      </c>
      <c r="B51" s="24">
        <v>421006</v>
      </c>
      <c r="C51" s="82">
        <v>2136671</v>
      </c>
      <c r="D51" s="82">
        <v>0</v>
      </c>
      <c r="E51" s="82">
        <v>2136671.55</v>
      </c>
      <c r="F51" s="108"/>
    </row>
    <row r="52" spans="1:6" s="42" customFormat="1" ht="21">
      <c r="A52" s="85" t="s">
        <v>162</v>
      </c>
      <c r="B52" s="24">
        <v>421007</v>
      </c>
      <c r="C52" s="82">
        <v>2906296</v>
      </c>
      <c r="D52" s="82">
        <v>0</v>
      </c>
      <c r="E52" s="82">
        <v>2906296.8</v>
      </c>
      <c r="F52" s="108"/>
    </row>
    <row r="53" spans="1:6" s="42" customFormat="1" ht="21">
      <c r="A53" s="85" t="s">
        <v>163</v>
      </c>
      <c r="B53" s="24">
        <v>421012</v>
      </c>
      <c r="C53" s="82">
        <v>56624</v>
      </c>
      <c r="D53" s="82">
        <v>28616.98</v>
      </c>
      <c r="E53" s="82">
        <v>85241.33</v>
      </c>
      <c r="F53" s="108"/>
    </row>
    <row r="54" spans="1:6" s="42" customFormat="1" ht="21">
      <c r="A54" s="85" t="s">
        <v>164</v>
      </c>
      <c r="B54" s="24">
        <v>421013</v>
      </c>
      <c r="C54" s="82">
        <v>166937</v>
      </c>
      <c r="D54" s="82"/>
      <c r="E54" s="82">
        <v>166937.61</v>
      </c>
      <c r="F54" s="108"/>
    </row>
    <row r="55" spans="1:6" s="42" customFormat="1" ht="21">
      <c r="A55" s="85" t="s">
        <v>165</v>
      </c>
      <c r="B55" s="24">
        <v>421015</v>
      </c>
      <c r="C55" s="82">
        <v>30330108</v>
      </c>
      <c r="D55" s="82">
        <v>2245034</v>
      </c>
      <c r="E55" s="82">
        <v>32575142</v>
      </c>
      <c r="F55" s="108"/>
    </row>
    <row r="56" spans="1:6" s="42" customFormat="1" ht="21">
      <c r="A56" s="112" t="s">
        <v>166</v>
      </c>
      <c r="B56" s="24">
        <v>421014</v>
      </c>
      <c r="C56" s="82">
        <v>6087</v>
      </c>
      <c r="D56" s="82">
        <v>0</v>
      </c>
      <c r="E56" s="82">
        <v>6087</v>
      </c>
      <c r="F56" s="108"/>
    </row>
    <row r="57" spans="1:6" s="42" customFormat="1" ht="21">
      <c r="A57" s="112" t="s">
        <v>167</v>
      </c>
      <c r="B57" s="24">
        <v>421017</v>
      </c>
      <c r="C57" s="82">
        <v>12240</v>
      </c>
      <c r="D57" s="82">
        <v>0</v>
      </c>
      <c r="E57" s="82">
        <v>12240</v>
      </c>
      <c r="F57" s="108"/>
    </row>
    <row r="58" spans="1:6" s="42" customFormat="1" ht="21">
      <c r="A58" s="109" t="s">
        <v>18</v>
      </c>
      <c r="B58" s="50"/>
      <c r="C58" s="90">
        <f>SUM(C48:C57)</f>
        <v>51817110</v>
      </c>
      <c r="D58" s="90">
        <f>SUM(D48:D57)</f>
        <v>2828030.95</v>
      </c>
      <c r="E58" s="90">
        <f>SUM(E48:E57)</f>
        <v>54645145.36</v>
      </c>
      <c r="F58" s="111"/>
    </row>
    <row r="59" spans="1:6" s="42" customFormat="1" ht="21">
      <c r="A59" s="85" t="s">
        <v>104</v>
      </c>
      <c r="B59" s="24"/>
      <c r="C59" s="82"/>
      <c r="D59" s="82"/>
      <c r="E59" s="82"/>
      <c r="F59" s="108"/>
    </row>
    <row r="60" spans="1:6" s="42" customFormat="1" ht="21">
      <c r="A60" s="85" t="s">
        <v>105</v>
      </c>
      <c r="B60" s="126">
        <v>430000</v>
      </c>
      <c r="C60" s="82"/>
      <c r="D60" s="82"/>
      <c r="E60" s="82"/>
      <c r="F60" s="108"/>
    </row>
    <row r="61" spans="1:6" s="42" customFormat="1" ht="21">
      <c r="A61" s="85" t="s">
        <v>106</v>
      </c>
      <c r="B61" s="24">
        <v>431002</v>
      </c>
      <c r="C61" s="82">
        <v>10354556</v>
      </c>
      <c r="D61" s="82">
        <v>160613</v>
      </c>
      <c r="E61" s="82">
        <v>10515169</v>
      </c>
      <c r="F61" s="108"/>
    </row>
    <row r="62" spans="1:6" s="42" customFormat="1" ht="21">
      <c r="A62" s="85" t="s">
        <v>189</v>
      </c>
      <c r="B62" s="24"/>
      <c r="C62" s="82"/>
      <c r="D62" s="82"/>
      <c r="E62" s="82"/>
      <c r="F62" s="108"/>
    </row>
    <row r="63" spans="1:6" s="43" customFormat="1" ht="21">
      <c r="A63" s="85" t="s">
        <v>190</v>
      </c>
      <c r="B63" s="24"/>
      <c r="C63" s="82"/>
      <c r="D63" s="82">
        <v>0</v>
      </c>
      <c r="E63" s="82">
        <v>7877800</v>
      </c>
      <c r="F63" s="108"/>
    </row>
    <row r="64" spans="1:6" s="43" customFormat="1" ht="21">
      <c r="A64" s="85" t="s">
        <v>191</v>
      </c>
      <c r="B64" s="24"/>
      <c r="C64" s="82"/>
      <c r="D64" s="82">
        <v>0</v>
      </c>
      <c r="E64" s="82">
        <v>954000</v>
      </c>
      <c r="F64" s="108"/>
    </row>
    <row r="65" spans="1:6" s="43" customFormat="1" ht="21">
      <c r="A65" s="85" t="s">
        <v>192</v>
      </c>
      <c r="B65" s="24"/>
      <c r="C65" s="82"/>
      <c r="D65" s="82">
        <v>146280</v>
      </c>
      <c r="E65" s="82">
        <v>555880</v>
      </c>
      <c r="F65" s="108"/>
    </row>
    <row r="66" spans="1:6" s="43" customFormat="1" ht="21">
      <c r="A66" s="85" t="s">
        <v>193</v>
      </c>
      <c r="B66" s="24"/>
      <c r="C66" s="82"/>
      <c r="D66" s="82">
        <v>42720</v>
      </c>
      <c r="E66" s="82">
        <v>146120</v>
      </c>
      <c r="F66" s="108"/>
    </row>
    <row r="67" spans="1:6" s="43" customFormat="1" ht="21">
      <c r="A67" s="85" t="s">
        <v>194</v>
      </c>
      <c r="B67" s="24"/>
      <c r="C67" s="82"/>
      <c r="D67" s="82">
        <v>9450</v>
      </c>
      <c r="E67" s="82">
        <v>33480</v>
      </c>
      <c r="F67" s="108"/>
    </row>
    <row r="68" spans="1:6" s="42" customFormat="1" ht="21">
      <c r="A68" s="85"/>
      <c r="B68" s="24"/>
      <c r="C68" s="82"/>
      <c r="D68" s="82">
        <v>332000</v>
      </c>
      <c r="E68" s="82">
        <v>332000</v>
      </c>
      <c r="F68" s="108"/>
    </row>
    <row r="69" spans="1:6" s="42" customFormat="1" ht="21">
      <c r="A69" s="85"/>
      <c r="B69" s="24"/>
      <c r="C69" s="82"/>
      <c r="D69" s="82">
        <v>87500</v>
      </c>
      <c r="E69" s="82">
        <v>87500</v>
      </c>
      <c r="F69" s="108"/>
    </row>
    <row r="70" spans="1:6" s="25" customFormat="1" ht="21">
      <c r="A70" s="109" t="s">
        <v>18</v>
      </c>
      <c r="B70" s="50"/>
      <c r="C70" s="90">
        <f>SUM(C61)</f>
        <v>10354556</v>
      </c>
      <c r="D70" s="90">
        <f>SUM(D61:D69)</f>
        <v>778563</v>
      </c>
      <c r="E70" s="90">
        <f>SUM(E61:E69)</f>
        <v>20501949</v>
      </c>
      <c r="F70" s="111"/>
    </row>
    <row r="71" spans="1:6" s="25" customFormat="1" ht="21.75" thickBot="1">
      <c r="A71" s="120" t="s">
        <v>107</v>
      </c>
      <c r="B71" s="96"/>
      <c r="C71" s="87">
        <f>C45+C58+C70</f>
        <v>66958616</v>
      </c>
      <c r="D71" s="87">
        <f>D12+D23+D27+D31+D58+D70</f>
        <v>3851593.12</v>
      </c>
      <c r="E71" s="87">
        <f>E45+E58+E70</f>
        <v>80179045.1</v>
      </c>
      <c r="F71" s="114"/>
    </row>
    <row r="72" spans="1:6" s="25" customFormat="1" ht="21.75" thickTop="1">
      <c r="A72" s="115"/>
      <c r="B72" s="116"/>
      <c r="C72" s="56"/>
      <c r="D72" s="56"/>
      <c r="E72" s="56"/>
      <c r="F72" s="56"/>
    </row>
    <row r="73" spans="1:6" s="25" customFormat="1" ht="21">
      <c r="A73" s="115"/>
      <c r="B73" s="116"/>
      <c r="C73" s="56"/>
      <c r="D73" s="56"/>
      <c r="E73" s="56"/>
      <c r="F73" s="56"/>
    </row>
    <row r="74" spans="1:6" s="1" customFormat="1" ht="21">
      <c r="A74" s="115"/>
      <c r="B74" s="116"/>
      <c r="C74" s="56"/>
      <c r="D74" s="56"/>
      <c r="E74" s="56"/>
      <c r="F74" s="56"/>
    </row>
    <row r="75" spans="1:6" s="1" customFormat="1" ht="21">
      <c r="A75" s="154" t="s">
        <v>196</v>
      </c>
      <c r="B75" s="154"/>
      <c r="C75" s="154"/>
      <c r="D75" s="154"/>
      <c r="E75" s="154"/>
      <c r="F75" s="154"/>
    </row>
    <row r="76" spans="1:6" s="1" customFormat="1" ht="21">
      <c r="A76" s="146" t="s">
        <v>195</v>
      </c>
      <c r="B76" s="146"/>
      <c r="C76" s="146"/>
      <c r="D76" s="146"/>
      <c r="E76" s="146"/>
      <c r="F76" s="146"/>
    </row>
    <row r="77" spans="1:6" s="1" customFormat="1" ht="21">
      <c r="A77" s="146" t="s">
        <v>126</v>
      </c>
      <c r="B77" s="146"/>
      <c r="C77" s="146"/>
      <c r="D77" s="146"/>
      <c r="E77" s="146"/>
      <c r="F77" s="49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5">
    <mergeCell ref="E4:E5"/>
    <mergeCell ref="A4:A5"/>
    <mergeCell ref="A32:B32"/>
    <mergeCell ref="A36:F36"/>
    <mergeCell ref="A37:F37"/>
    <mergeCell ref="A39:F39"/>
    <mergeCell ref="A38:E38"/>
    <mergeCell ref="C43:C44"/>
    <mergeCell ref="D43:D44"/>
    <mergeCell ref="E43:E44"/>
    <mergeCell ref="A40:E40"/>
    <mergeCell ref="A75:F75"/>
    <mergeCell ref="A45:B45"/>
    <mergeCell ref="A42:E42"/>
    <mergeCell ref="A43:A44"/>
    <mergeCell ref="A76:F76"/>
    <mergeCell ref="A77:E77"/>
    <mergeCell ref="A1:E1"/>
    <mergeCell ref="A2:E2"/>
    <mergeCell ref="A3:E3"/>
    <mergeCell ref="B4:B5"/>
    <mergeCell ref="C4:C5"/>
    <mergeCell ref="D4:D5"/>
    <mergeCell ref="A41:E41"/>
    <mergeCell ref="B43:B44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9"/>
  <sheetViews>
    <sheetView zoomScale="150" zoomScaleNormal="150" zoomScalePageLayoutView="0" workbookViewId="0" topLeftCell="A1">
      <selection activeCell="B13" sqref="B13"/>
    </sheetView>
  </sheetViews>
  <sheetFormatPr defaultColWidth="9.140625" defaultRowHeight="21.75"/>
  <cols>
    <col min="1" max="1" width="40.140625" style="2" customWidth="1"/>
    <col min="2" max="2" width="13.8515625" style="74" customWidth="1"/>
    <col min="3" max="3" width="14.00390625" style="74" customWidth="1"/>
    <col min="4" max="4" width="13.57421875" style="74" customWidth="1"/>
  </cols>
  <sheetData>
    <row r="1" spans="1:4" s="46" customFormat="1" ht="21">
      <c r="A1" s="158" t="s">
        <v>79</v>
      </c>
      <c r="B1" s="158"/>
      <c r="C1" s="158"/>
      <c r="D1" s="158"/>
    </row>
    <row r="2" spans="1:4" s="46" customFormat="1" ht="21">
      <c r="A2" s="158" t="s">
        <v>86</v>
      </c>
      <c r="B2" s="158"/>
      <c r="C2" s="158"/>
      <c r="D2" s="158"/>
    </row>
    <row r="3" spans="1:4" s="46" customFormat="1" ht="21">
      <c r="A3" s="47" t="s">
        <v>87</v>
      </c>
      <c r="B3" s="61" t="s">
        <v>88</v>
      </c>
      <c r="C3" s="62" t="s">
        <v>89</v>
      </c>
      <c r="D3" s="63" t="s">
        <v>90</v>
      </c>
    </row>
    <row r="4" spans="1:4" s="46" customFormat="1" ht="21">
      <c r="A4" s="46" t="s">
        <v>49</v>
      </c>
      <c r="B4" s="64">
        <v>58394.37</v>
      </c>
      <c r="C4" s="64">
        <v>15201.48</v>
      </c>
      <c r="D4" s="64">
        <v>58394.37</v>
      </c>
    </row>
    <row r="5" spans="1:4" s="46" customFormat="1" ht="21">
      <c r="A5" s="46" t="s">
        <v>15</v>
      </c>
      <c r="B5" s="64">
        <v>164225</v>
      </c>
      <c r="C5" s="64">
        <v>98168</v>
      </c>
      <c r="D5" s="65">
        <v>1538230</v>
      </c>
    </row>
    <row r="6" spans="1:4" s="46" customFormat="1" ht="21">
      <c r="A6" s="46" t="s">
        <v>16</v>
      </c>
      <c r="B6" s="64">
        <v>103.25</v>
      </c>
      <c r="C6" s="64">
        <v>0</v>
      </c>
      <c r="D6" s="65">
        <v>10013.77</v>
      </c>
    </row>
    <row r="7" spans="1:4" s="46" customFormat="1" ht="21">
      <c r="A7" s="46" t="s">
        <v>17</v>
      </c>
      <c r="B7" s="64">
        <v>123.9</v>
      </c>
      <c r="C7" s="64">
        <v>0</v>
      </c>
      <c r="D7" s="65">
        <v>11999.32</v>
      </c>
    </row>
    <row r="8" spans="1:4" s="46" customFormat="1" ht="21">
      <c r="A8" s="46" t="s">
        <v>50</v>
      </c>
      <c r="B8" s="64">
        <v>101052.95</v>
      </c>
      <c r="C8" s="64">
        <v>100000</v>
      </c>
      <c r="D8" s="65">
        <v>332772.79</v>
      </c>
    </row>
    <row r="9" spans="1:4" s="46" customFormat="1" ht="21">
      <c r="A9" s="46" t="s">
        <v>184</v>
      </c>
      <c r="B9" s="64">
        <v>0</v>
      </c>
      <c r="C9" s="64">
        <v>0</v>
      </c>
      <c r="D9" s="65">
        <v>551</v>
      </c>
    </row>
    <row r="10" spans="1:4" s="46" customFormat="1" ht="21">
      <c r="A10" s="46" t="s">
        <v>182</v>
      </c>
      <c r="B10" s="64">
        <v>0</v>
      </c>
      <c r="C10" s="64">
        <v>18000</v>
      </c>
      <c r="D10" s="65">
        <v>34333</v>
      </c>
    </row>
    <row r="11" spans="1:4" s="46" customFormat="1" ht="21">
      <c r="A11" s="134" t="s">
        <v>187</v>
      </c>
      <c r="B11" s="64">
        <v>0</v>
      </c>
      <c r="C11" s="64">
        <v>254000</v>
      </c>
      <c r="D11" s="65">
        <v>1000</v>
      </c>
    </row>
    <row r="12" spans="1:4" s="46" customFormat="1" ht="21">
      <c r="A12" s="134" t="s">
        <v>188</v>
      </c>
      <c r="B12" s="64">
        <v>25376</v>
      </c>
      <c r="C12" s="64">
        <v>50752</v>
      </c>
      <c r="D12" s="65">
        <v>0</v>
      </c>
    </row>
    <row r="13" spans="1:4" s="46" customFormat="1" ht="21">
      <c r="A13" s="134" t="s">
        <v>226</v>
      </c>
      <c r="B13" s="64">
        <v>12700</v>
      </c>
      <c r="C13" s="64">
        <v>0</v>
      </c>
      <c r="D13" s="65">
        <v>12700</v>
      </c>
    </row>
    <row r="14" spans="1:4" s="47" customFormat="1" ht="21.75" thickBot="1">
      <c r="A14" s="66" t="s">
        <v>18</v>
      </c>
      <c r="B14" s="67">
        <f>SUM(B4:B13)</f>
        <v>361975.47</v>
      </c>
      <c r="C14" s="67">
        <f>SUM(C4:C13)</f>
        <v>536121.48</v>
      </c>
      <c r="D14" s="67">
        <f>SUM(D4:D13)</f>
        <v>1999994.2500000002</v>
      </c>
    </row>
    <row r="15" spans="1:4" s="46" customFormat="1" ht="21.75" thickTop="1">
      <c r="A15" s="47" t="s">
        <v>121</v>
      </c>
      <c r="B15" s="68"/>
      <c r="C15" s="68"/>
      <c r="D15" s="68"/>
    </row>
    <row r="16" spans="1:4" s="46" customFormat="1" ht="21">
      <c r="A16" s="47" t="s">
        <v>108</v>
      </c>
      <c r="B16" s="61" t="s">
        <v>88</v>
      </c>
      <c r="C16" s="62" t="s">
        <v>89</v>
      </c>
      <c r="D16" s="63" t="s">
        <v>90</v>
      </c>
    </row>
    <row r="17" spans="1:4" s="46" customFormat="1" ht="21">
      <c r="A17" s="46" t="s">
        <v>180</v>
      </c>
      <c r="B17" s="76">
        <v>0</v>
      </c>
      <c r="C17" s="71">
        <v>184</v>
      </c>
      <c r="D17" s="77">
        <v>0</v>
      </c>
    </row>
    <row r="18" spans="1:4" s="46" customFormat="1" ht="21">
      <c r="A18" s="46" t="s">
        <v>122</v>
      </c>
      <c r="B18" s="69">
        <v>0</v>
      </c>
      <c r="C18" s="69">
        <v>1945965</v>
      </c>
      <c r="D18" s="69">
        <v>0</v>
      </c>
    </row>
    <row r="19" spans="1:4" s="46" customFormat="1" ht="21">
      <c r="A19" s="46" t="s">
        <v>227</v>
      </c>
      <c r="B19" s="127">
        <v>4179683.45</v>
      </c>
      <c r="C19" s="127">
        <v>0</v>
      </c>
      <c r="D19" s="127">
        <v>4179683.45</v>
      </c>
    </row>
    <row r="20" spans="1:4" s="47" customFormat="1" ht="21.75" thickBot="1">
      <c r="A20" s="66" t="s">
        <v>18</v>
      </c>
      <c r="B20" s="67">
        <v>0</v>
      </c>
      <c r="C20" s="67">
        <f>SUM(C17:C18)</f>
        <v>1946149</v>
      </c>
      <c r="D20" s="67">
        <f>SUM(D17:D19)</f>
        <v>4179683.45</v>
      </c>
    </row>
    <row r="21" spans="1:4" s="46" customFormat="1" ht="21.75" thickTop="1">
      <c r="A21" s="47" t="s">
        <v>123</v>
      </c>
      <c r="B21" s="68"/>
      <c r="C21" s="68"/>
      <c r="D21" s="68"/>
    </row>
    <row r="22" spans="1:4" s="46" customFormat="1" ht="21">
      <c r="A22" s="47" t="s">
        <v>108</v>
      </c>
      <c r="B22" s="61" t="s">
        <v>88</v>
      </c>
      <c r="C22" s="62" t="s">
        <v>89</v>
      </c>
      <c r="D22" s="63" t="s">
        <v>90</v>
      </c>
    </row>
    <row r="23" spans="1:4" s="46" customFormat="1" ht="21">
      <c r="A23" s="46" t="s">
        <v>146</v>
      </c>
      <c r="B23" s="69">
        <v>51000</v>
      </c>
      <c r="C23" s="69">
        <v>0</v>
      </c>
      <c r="D23" s="69">
        <v>51000</v>
      </c>
    </row>
    <row r="24" spans="1:4" s="46" customFormat="1" ht="21">
      <c r="A24" s="46" t="s">
        <v>181</v>
      </c>
      <c r="B24" s="69">
        <v>543778.35</v>
      </c>
      <c r="C24" s="69">
        <v>0</v>
      </c>
      <c r="D24" s="69">
        <v>543778.35</v>
      </c>
    </row>
    <row r="25" spans="1:4" s="46" customFormat="1" ht="21">
      <c r="A25" s="46" t="s">
        <v>228</v>
      </c>
      <c r="B25" s="127">
        <v>62000</v>
      </c>
      <c r="C25" s="127"/>
      <c r="D25" s="127">
        <v>62000</v>
      </c>
    </row>
    <row r="26" spans="1:4" s="46" customFormat="1" ht="21">
      <c r="A26" s="46" t="s">
        <v>12</v>
      </c>
      <c r="B26" s="127">
        <v>3994075</v>
      </c>
      <c r="C26" s="127">
        <v>0</v>
      </c>
      <c r="D26" s="127">
        <v>3994075</v>
      </c>
    </row>
    <row r="27" spans="1:4" s="46" customFormat="1" ht="21">
      <c r="A27" s="46" t="s">
        <v>13</v>
      </c>
      <c r="B27" s="127">
        <v>14957275</v>
      </c>
      <c r="C27" s="127">
        <v>0</v>
      </c>
      <c r="D27" s="127">
        <v>14957275</v>
      </c>
    </row>
    <row r="28" spans="1:4" s="46" customFormat="1" ht="21.75" thickBot="1">
      <c r="A28" s="66" t="s">
        <v>18</v>
      </c>
      <c r="B28" s="67">
        <f>SUM(B23:B27)</f>
        <v>19608128.35</v>
      </c>
      <c r="C28" s="67">
        <f>SUM(C23:C27)</f>
        <v>0</v>
      </c>
      <c r="D28" s="67">
        <f>SUM(D23:D27)</f>
        <v>19608128.35</v>
      </c>
    </row>
    <row r="29" spans="1:4" s="46" customFormat="1" ht="21.75" thickTop="1">
      <c r="A29" s="136"/>
      <c r="B29" s="72"/>
      <c r="C29" s="137"/>
      <c r="D29" s="137"/>
    </row>
    <row r="30" spans="1:4" s="46" customFormat="1" ht="21">
      <c r="A30" s="136"/>
      <c r="B30" s="135"/>
      <c r="C30" s="135"/>
      <c r="D30" s="135"/>
    </row>
    <row r="31" spans="1:4" s="46" customFormat="1" ht="21">
      <c r="A31" s="138"/>
      <c r="B31" s="139"/>
      <c r="C31" s="137"/>
      <c r="D31" s="137"/>
    </row>
    <row r="32" spans="1:4" s="46" customFormat="1" ht="21">
      <c r="A32" s="138"/>
      <c r="B32" s="139"/>
      <c r="C32" s="137"/>
      <c r="D32" s="137"/>
    </row>
    <row r="33" spans="1:4" s="46" customFormat="1" ht="21">
      <c r="A33" s="138"/>
      <c r="B33" s="139"/>
      <c r="C33" s="137"/>
      <c r="D33" s="137"/>
    </row>
    <row r="34" spans="1:4" s="46" customFormat="1" ht="21">
      <c r="A34" s="138"/>
      <c r="B34" s="139"/>
      <c r="C34" s="137"/>
      <c r="D34" s="137"/>
    </row>
    <row r="35" spans="1:5" s="46" customFormat="1" ht="21">
      <c r="A35" s="140"/>
      <c r="B35" s="72"/>
      <c r="C35" s="72"/>
      <c r="D35" s="72"/>
      <c r="E35" s="138"/>
    </row>
    <row r="36" spans="1:6" s="46" customFormat="1" ht="21">
      <c r="A36" s="154" t="s">
        <v>201</v>
      </c>
      <c r="B36" s="154"/>
      <c r="C36" s="154"/>
      <c r="D36" s="154"/>
      <c r="E36" s="154"/>
      <c r="F36" s="104"/>
    </row>
    <row r="37" spans="1:6" s="46" customFormat="1" ht="21">
      <c r="A37" s="146" t="s">
        <v>200</v>
      </c>
      <c r="B37" s="146"/>
      <c r="C37" s="146"/>
      <c r="D37" s="146"/>
      <c r="E37" s="146"/>
      <c r="F37" s="48"/>
    </row>
    <row r="38" spans="1:6" s="19" customFormat="1" ht="21.75">
      <c r="A38" s="146" t="s">
        <v>126</v>
      </c>
      <c r="B38" s="146"/>
      <c r="C38" s="146"/>
      <c r="D38" s="146"/>
      <c r="E38" s="146"/>
      <c r="F38" s="49"/>
    </row>
    <row r="39" spans="1:6" s="19" customFormat="1" ht="21.75">
      <c r="A39" s="158" t="s">
        <v>79</v>
      </c>
      <c r="B39" s="158"/>
      <c r="C39" s="158"/>
      <c r="D39" s="158"/>
      <c r="E39" s="49"/>
      <c r="F39" s="49"/>
    </row>
    <row r="40" spans="1:6" s="19" customFormat="1" ht="21.75">
      <c r="A40" s="158" t="s">
        <v>86</v>
      </c>
      <c r="B40" s="158"/>
      <c r="C40" s="158"/>
      <c r="D40" s="158"/>
      <c r="E40" s="49"/>
      <c r="F40" s="49"/>
    </row>
    <row r="41" spans="1:4" s="19" customFormat="1" ht="21.75">
      <c r="A41" s="47" t="s">
        <v>124</v>
      </c>
      <c r="B41" s="70"/>
      <c r="C41" s="68"/>
      <c r="D41" s="68"/>
    </row>
    <row r="42" spans="1:4" s="19" customFormat="1" ht="21.75">
      <c r="A42" s="47" t="s">
        <v>125</v>
      </c>
      <c r="B42" s="61" t="s">
        <v>88</v>
      </c>
      <c r="C42" s="62" t="s">
        <v>89</v>
      </c>
      <c r="D42" s="63" t="s">
        <v>90</v>
      </c>
    </row>
    <row r="43" spans="1:4" s="19" customFormat="1" ht="21.75">
      <c r="A43" s="46" t="s">
        <v>127</v>
      </c>
      <c r="B43" s="71">
        <v>12300</v>
      </c>
      <c r="C43" s="69">
        <v>717100</v>
      </c>
      <c r="D43" s="69">
        <v>0</v>
      </c>
    </row>
    <row r="44" spans="1:4" s="19" customFormat="1" ht="21.75">
      <c r="A44" s="46" t="s">
        <v>128</v>
      </c>
      <c r="B44" s="71">
        <v>0</v>
      </c>
      <c r="C44" s="69">
        <v>91500</v>
      </c>
      <c r="D44" s="69">
        <v>0</v>
      </c>
    </row>
    <row r="45" spans="1:4" s="19" customFormat="1" ht="21.75">
      <c r="A45" s="46" t="s">
        <v>174</v>
      </c>
      <c r="B45" s="71">
        <v>146280</v>
      </c>
      <c r="C45" s="69">
        <v>146280</v>
      </c>
      <c r="D45" s="69">
        <v>0</v>
      </c>
    </row>
    <row r="46" spans="1:4" s="19" customFormat="1" ht="21.75">
      <c r="A46" s="46" t="s">
        <v>170</v>
      </c>
      <c r="B46" s="71">
        <v>42720</v>
      </c>
      <c r="C46" s="69">
        <v>42720</v>
      </c>
      <c r="D46" s="69">
        <v>0</v>
      </c>
    </row>
    <row r="47" spans="1:4" s="19" customFormat="1" ht="21.75">
      <c r="A47" s="46" t="s">
        <v>129</v>
      </c>
      <c r="B47" s="71">
        <v>9450</v>
      </c>
      <c r="C47" s="69">
        <v>10170</v>
      </c>
      <c r="D47" s="69">
        <v>0</v>
      </c>
    </row>
    <row r="48" spans="1:4" s="19" customFormat="1" ht="21.75">
      <c r="A48" s="46" t="s">
        <v>229</v>
      </c>
      <c r="B48" s="127">
        <v>87500</v>
      </c>
      <c r="C48" s="127">
        <v>87500</v>
      </c>
      <c r="D48" s="127">
        <v>0</v>
      </c>
    </row>
    <row r="49" spans="1:4" s="19" customFormat="1" ht="21.75">
      <c r="A49" s="46" t="s">
        <v>230</v>
      </c>
      <c r="B49" s="71">
        <v>332000</v>
      </c>
      <c r="C49" s="69">
        <v>332000</v>
      </c>
      <c r="D49" s="69">
        <v>0</v>
      </c>
    </row>
    <row r="50" spans="1:4" s="19" customFormat="1" ht="22.5" thickBot="1">
      <c r="A50" s="66" t="s">
        <v>18</v>
      </c>
      <c r="B50" s="67">
        <f>SUM(B43:B49)</f>
        <v>630250</v>
      </c>
      <c r="C50" s="67">
        <f>SUM(C43:C49)</f>
        <v>1427270</v>
      </c>
      <c r="D50" s="67">
        <f>SUM(D43:D49)</f>
        <v>0</v>
      </c>
    </row>
    <row r="51" spans="2:4" s="19" customFormat="1" ht="22.5" thickTop="1">
      <c r="B51" s="73"/>
      <c r="C51" s="73"/>
      <c r="D51" s="73"/>
    </row>
    <row r="52" spans="2:4" s="19" customFormat="1" ht="21.75">
      <c r="B52" s="73"/>
      <c r="C52" s="73"/>
      <c r="D52" s="73"/>
    </row>
    <row r="53" spans="2:4" s="19" customFormat="1" ht="21.75">
      <c r="B53" s="73"/>
      <c r="C53" s="73"/>
      <c r="D53" s="73"/>
    </row>
    <row r="54" spans="2:4" s="19" customFormat="1" ht="21.75">
      <c r="B54" s="73"/>
      <c r="C54" s="73"/>
      <c r="D54" s="73"/>
    </row>
    <row r="55" spans="2:4" s="19" customFormat="1" ht="21.75">
      <c r="B55" s="73"/>
      <c r="C55" s="73"/>
      <c r="D55" s="73"/>
    </row>
    <row r="56" spans="2:4" s="19" customFormat="1" ht="21.75">
      <c r="B56" s="73"/>
      <c r="C56" s="73"/>
      <c r="D56" s="73"/>
    </row>
    <row r="57" spans="1:4" s="19" customFormat="1" ht="21.75">
      <c r="A57" s="47" t="s">
        <v>130</v>
      </c>
      <c r="B57" s="70"/>
      <c r="C57" s="73"/>
      <c r="D57" s="73"/>
    </row>
    <row r="58" spans="1:4" s="19" customFormat="1" ht="21.75">
      <c r="A58" s="47" t="s">
        <v>125</v>
      </c>
      <c r="B58" s="61" t="s">
        <v>88</v>
      </c>
      <c r="C58" s="62" t="s">
        <v>89</v>
      </c>
      <c r="D58" s="63" t="s">
        <v>90</v>
      </c>
    </row>
    <row r="59" spans="1:6" ht="21.75">
      <c r="A59" s="46" t="s">
        <v>173</v>
      </c>
      <c r="B59" s="71">
        <v>48760</v>
      </c>
      <c r="C59" s="71">
        <v>146280</v>
      </c>
      <c r="D59" s="71">
        <v>0</v>
      </c>
      <c r="E59" s="104"/>
      <c r="F59" s="128"/>
    </row>
    <row r="60" spans="1:6" ht="21.75">
      <c r="A60" s="46" t="s">
        <v>170</v>
      </c>
      <c r="B60" s="71">
        <v>14240</v>
      </c>
      <c r="C60" s="71">
        <v>42720</v>
      </c>
      <c r="D60" s="71">
        <v>0</v>
      </c>
      <c r="E60" s="48"/>
      <c r="F60" s="129"/>
    </row>
    <row r="61" spans="1:6" ht="21.75">
      <c r="A61" s="46" t="s">
        <v>129</v>
      </c>
      <c r="B61" s="71">
        <v>9450</v>
      </c>
      <c r="C61" s="71">
        <v>6300</v>
      </c>
      <c r="D61" s="71">
        <v>0</v>
      </c>
      <c r="E61" s="48"/>
      <c r="F61" s="48"/>
    </row>
    <row r="62" spans="1:4" ht="22.5" thickBot="1">
      <c r="A62" s="66" t="s">
        <v>18</v>
      </c>
      <c r="B62" s="67">
        <f>SUM(B59:B61)</f>
        <v>72450</v>
      </c>
      <c r="C62" s="67">
        <f>SUM(C59:C61)</f>
        <v>195300</v>
      </c>
      <c r="D62" s="67">
        <f>SUM(D59:D61)</f>
        <v>0</v>
      </c>
    </row>
    <row r="63" ht="24.75" thickTop="1"/>
    <row r="67" spans="1:5" ht="21.75">
      <c r="A67" s="154" t="s">
        <v>201</v>
      </c>
      <c r="B67" s="154"/>
      <c r="C67" s="154"/>
      <c r="D67" s="154"/>
      <c r="E67" s="154"/>
    </row>
    <row r="68" spans="1:5" ht="21.75">
      <c r="A68" s="146" t="s">
        <v>200</v>
      </c>
      <c r="B68" s="146"/>
      <c r="C68" s="146"/>
      <c r="D68" s="146"/>
      <c r="E68" s="146"/>
    </row>
    <row r="69" spans="1:5" ht="21.75">
      <c r="A69" s="146" t="s">
        <v>126</v>
      </c>
      <c r="B69" s="146"/>
      <c r="C69" s="146"/>
      <c r="D69" s="146"/>
      <c r="E69" s="146"/>
    </row>
  </sheetData>
  <sheetProtection/>
  <mergeCells count="10">
    <mergeCell ref="A67:E67"/>
    <mergeCell ref="A68:E68"/>
    <mergeCell ref="A69:E69"/>
    <mergeCell ref="A37:E37"/>
    <mergeCell ref="A40:D40"/>
    <mergeCell ref="A1:D1"/>
    <mergeCell ref="A2:D2"/>
    <mergeCell ref="A39:D39"/>
    <mergeCell ref="A38:E38"/>
    <mergeCell ref="A36:E36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5"/>
  <sheetViews>
    <sheetView zoomScale="150" zoomScaleNormal="150" zoomScalePageLayoutView="0" workbookViewId="0" topLeftCell="A1">
      <selection activeCell="B62" sqref="B62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144" t="s">
        <v>73</v>
      </c>
      <c r="B1" s="144"/>
      <c r="C1" s="144"/>
      <c r="D1" s="144"/>
      <c r="E1" s="144"/>
    </row>
    <row r="2" spans="1:5" s="1" customFormat="1" ht="21">
      <c r="A2" s="159" t="s">
        <v>179</v>
      </c>
      <c r="B2" s="159"/>
      <c r="C2" s="159"/>
      <c r="D2" s="159"/>
      <c r="E2" s="159"/>
    </row>
    <row r="3" spans="1:5" s="1" customFormat="1" ht="21">
      <c r="A3" s="144" t="s">
        <v>22</v>
      </c>
      <c r="B3" s="144"/>
      <c r="C3" s="144"/>
      <c r="D3" s="144"/>
      <c r="E3" s="144"/>
    </row>
    <row r="4" spans="1:5" s="1" customFormat="1" ht="21.75" thickBot="1">
      <c r="A4" s="160" t="s">
        <v>223</v>
      </c>
      <c r="B4" s="161"/>
      <c r="C4" s="161"/>
      <c r="D4" s="161"/>
      <c r="E4" s="161"/>
    </row>
    <row r="5" spans="1:5" s="1" customFormat="1" ht="21.75" thickTop="1">
      <c r="A5" s="163" t="s">
        <v>23</v>
      </c>
      <c r="B5" s="164"/>
      <c r="C5" s="78"/>
      <c r="D5" s="78" t="s">
        <v>25</v>
      </c>
      <c r="E5" s="79" t="s">
        <v>24</v>
      </c>
    </row>
    <row r="6" spans="1:5" s="1" customFormat="1" ht="21">
      <c r="A6" s="80" t="s">
        <v>27</v>
      </c>
      <c r="B6" s="80" t="s">
        <v>29</v>
      </c>
      <c r="C6" s="78" t="s">
        <v>30</v>
      </c>
      <c r="D6" s="78" t="s">
        <v>26</v>
      </c>
      <c r="E6" s="80" t="s">
        <v>29</v>
      </c>
    </row>
    <row r="7" spans="1:5" s="1" customFormat="1" ht="21.75" thickBot="1">
      <c r="A7" s="81" t="s">
        <v>28</v>
      </c>
      <c r="B7" s="81" t="s">
        <v>28</v>
      </c>
      <c r="C7" s="81"/>
      <c r="D7" s="81"/>
      <c r="E7" s="81" t="s">
        <v>28</v>
      </c>
    </row>
    <row r="8" spans="1:8" s="1" customFormat="1" ht="21.75" thickTop="1">
      <c r="A8" s="82"/>
      <c r="B8" s="83">
        <v>64299876.28</v>
      </c>
      <c r="C8" s="50" t="s">
        <v>31</v>
      </c>
      <c r="D8" s="84"/>
      <c r="E8" s="83">
        <v>70531355.89</v>
      </c>
      <c r="H8" s="56"/>
    </row>
    <row r="9" spans="1:5" s="1" customFormat="1" ht="21">
      <c r="A9" s="82"/>
      <c r="B9" s="82"/>
      <c r="C9" s="51" t="s">
        <v>32</v>
      </c>
      <c r="D9" s="85"/>
      <c r="E9" s="82"/>
    </row>
    <row r="10" spans="1:5" s="1" customFormat="1" ht="21">
      <c r="A10" s="82">
        <v>2845180</v>
      </c>
      <c r="B10" s="65">
        <v>2878445.68</v>
      </c>
      <c r="C10" s="1" t="s">
        <v>33</v>
      </c>
      <c r="D10" s="86">
        <v>411000</v>
      </c>
      <c r="E10" s="65">
        <v>33265.04</v>
      </c>
    </row>
    <row r="11" spans="1:5" s="1" customFormat="1" ht="21">
      <c r="A11" s="82">
        <v>998418</v>
      </c>
      <c r="B11" s="65">
        <v>1126636</v>
      </c>
      <c r="C11" s="1" t="s">
        <v>34</v>
      </c>
      <c r="D11" s="86">
        <v>412000</v>
      </c>
      <c r="E11" s="65">
        <v>128217.8</v>
      </c>
    </row>
    <row r="12" spans="1:5" s="1" customFormat="1" ht="21">
      <c r="A12" s="82">
        <v>786922</v>
      </c>
      <c r="B12" s="65">
        <v>833839.06</v>
      </c>
      <c r="C12" s="1" t="s">
        <v>35</v>
      </c>
      <c r="D12" s="86">
        <v>413000</v>
      </c>
      <c r="E12" s="65">
        <v>46916.33</v>
      </c>
    </row>
    <row r="13" spans="1:5" s="1" customFormat="1" ht="21">
      <c r="A13" s="65">
        <v>0</v>
      </c>
      <c r="B13" s="65">
        <v>0</v>
      </c>
      <c r="C13" s="1" t="s">
        <v>36</v>
      </c>
      <c r="D13" s="86">
        <v>414000</v>
      </c>
      <c r="E13" s="65">
        <v>0</v>
      </c>
    </row>
    <row r="14" spans="1:5" s="1" customFormat="1" ht="21">
      <c r="A14" s="65">
        <v>156430</v>
      </c>
      <c r="B14" s="65">
        <v>193030</v>
      </c>
      <c r="C14" s="1" t="s">
        <v>37</v>
      </c>
      <c r="D14" s="86">
        <v>415000</v>
      </c>
      <c r="E14" s="65">
        <v>36600</v>
      </c>
    </row>
    <row r="15" spans="1:5" s="1" customFormat="1" ht="21">
      <c r="A15" s="65">
        <v>0</v>
      </c>
      <c r="B15" s="65">
        <v>0</v>
      </c>
      <c r="C15" s="1" t="s">
        <v>38</v>
      </c>
      <c r="D15" s="86">
        <v>416000</v>
      </c>
      <c r="E15" s="65">
        <v>0</v>
      </c>
    </row>
    <row r="16" spans="1:5" s="1" customFormat="1" ht="21">
      <c r="A16" s="82">
        <v>51817110</v>
      </c>
      <c r="B16" s="65">
        <v>54645145.36</v>
      </c>
      <c r="C16" s="1" t="s">
        <v>39</v>
      </c>
      <c r="D16" s="86">
        <v>421000</v>
      </c>
      <c r="E16" s="65">
        <v>2828030.95</v>
      </c>
    </row>
    <row r="17" spans="1:5" s="1" customFormat="1" ht="21">
      <c r="A17" s="82">
        <v>10354556</v>
      </c>
      <c r="B17" s="65">
        <v>10515169</v>
      </c>
      <c r="C17" s="1" t="s">
        <v>11</v>
      </c>
      <c r="D17" s="86">
        <v>430000</v>
      </c>
      <c r="E17" s="65">
        <v>160613</v>
      </c>
    </row>
    <row r="18" spans="1:5" s="1" customFormat="1" ht="21">
      <c r="A18" s="82"/>
      <c r="B18" s="65">
        <v>9986780</v>
      </c>
      <c r="C18" s="1" t="s">
        <v>132</v>
      </c>
      <c r="D18" s="86"/>
      <c r="E18" s="65">
        <v>617950</v>
      </c>
    </row>
    <row r="19" spans="1:5" s="1" customFormat="1" ht="21.75" thickBot="1">
      <c r="A19" s="87">
        <f>SUM(A8:A17)</f>
        <v>66958616</v>
      </c>
      <c r="B19" s="88">
        <f>SUM(B10:B18)</f>
        <v>80179045.1</v>
      </c>
      <c r="D19" s="85"/>
      <c r="E19" s="88">
        <f>SUM(E10:E18)</f>
        <v>3851593.12</v>
      </c>
    </row>
    <row r="20" spans="1:5" s="1" customFormat="1" ht="7.5" customHeight="1" thickTop="1">
      <c r="A20" s="22"/>
      <c r="B20" s="89"/>
      <c r="D20" s="86"/>
      <c r="E20" s="82">
        <v>0</v>
      </c>
    </row>
    <row r="21" spans="1:5" s="1" customFormat="1" ht="21">
      <c r="A21" s="22"/>
      <c r="B21" s="82">
        <v>3730213.46</v>
      </c>
      <c r="C21" s="1" t="s">
        <v>133</v>
      </c>
      <c r="D21" s="86">
        <v>900</v>
      </c>
      <c r="E21" s="82">
        <v>361975.47</v>
      </c>
    </row>
    <row r="22" spans="1:5" s="1" customFormat="1" ht="21">
      <c r="A22" s="22"/>
      <c r="B22" s="82">
        <v>1357229</v>
      </c>
      <c r="C22" s="1" t="s">
        <v>40</v>
      </c>
      <c r="D22" s="86" t="s">
        <v>69</v>
      </c>
      <c r="E22" s="82">
        <v>51242</v>
      </c>
    </row>
    <row r="23" spans="1:5" s="1" customFormat="1" ht="21">
      <c r="A23" s="22"/>
      <c r="B23" s="82">
        <v>4880460</v>
      </c>
      <c r="C23" s="1" t="s">
        <v>131</v>
      </c>
      <c r="D23" s="86"/>
      <c r="E23" s="82">
        <v>198450</v>
      </c>
    </row>
    <row r="24" spans="1:5" s="1" customFormat="1" ht="21">
      <c r="A24" s="22"/>
      <c r="B24" s="65">
        <v>7142.25</v>
      </c>
      <c r="C24" s="1" t="s">
        <v>138</v>
      </c>
      <c r="D24" s="86"/>
      <c r="E24" s="65">
        <v>114.81</v>
      </c>
    </row>
    <row r="25" spans="1:5" s="1" customFormat="1" ht="21">
      <c r="A25" s="22"/>
      <c r="B25" s="82">
        <v>410</v>
      </c>
      <c r="C25" s="1" t="s">
        <v>183</v>
      </c>
      <c r="D25" s="86"/>
      <c r="E25" s="65">
        <v>0</v>
      </c>
    </row>
    <row r="26" spans="1:5" s="1" customFormat="1" ht="21">
      <c r="A26" s="22"/>
      <c r="B26" s="82">
        <v>9</v>
      </c>
      <c r="C26" s="1" t="s">
        <v>210</v>
      </c>
      <c r="D26" s="86"/>
      <c r="E26" s="65">
        <v>0</v>
      </c>
    </row>
    <row r="27" spans="1:5" s="1" customFormat="1" ht="21">
      <c r="A27" s="22"/>
      <c r="B27" s="65">
        <v>3451259</v>
      </c>
      <c r="C27" s="1" t="s">
        <v>14</v>
      </c>
      <c r="D27" s="86"/>
      <c r="E27" s="65">
        <v>3017659</v>
      </c>
    </row>
    <row r="28" spans="1:5" s="1" customFormat="1" ht="21">
      <c r="A28" s="22"/>
      <c r="B28" s="65">
        <v>1963000</v>
      </c>
      <c r="C28" s="1" t="s">
        <v>207</v>
      </c>
      <c r="D28" s="86"/>
      <c r="E28" s="65">
        <v>0</v>
      </c>
    </row>
    <row r="29" spans="1:5" s="1" customFormat="1" ht="21">
      <c r="A29" s="22"/>
      <c r="B29" s="65">
        <v>33700</v>
      </c>
      <c r="C29" s="1" t="s">
        <v>197</v>
      </c>
      <c r="D29" s="86"/>
      <c r="E29" s="65">
        <v>12300</v>
      </c>
    </row>
    <row r="30" spans="1:5" s="1" customFormat="1" ht="21">
      <c r="A30" s="22"/>
      <c r="B30" s="65">
        <v>4179683.45</v>
      </c>
      <c r="C30" s="1" t="s">
        <v>116</v>
      </c>
      <c r="D30" s="86"/>
      <c r="E30" s="65">
        <v>4179683.45</v>
      </c>
    </row>
    <row r="31" spans="1:5" s="1" customFormat="1" ht="21">
      <c r="A31" s="22"/>
      <c r="B31" s="65">
        <v>19608128.35</v>
      </c>
      <c r="C31" s="1" t="s">
        <v>68</v>
      </c>
      <c r="D31" s="86"/>
      <c r="E31" s="65">
        <v>19608128.35</v>
      </c>
    </row>
    <row r="32" spans="1:5" s="1" customFormat="1" ht="21">
      <c r="A32" s="22"/>
      <c r="B32" s="65"/>
      <c r="D32" s="86"/>
      <c r="E32" s="65"/>
    </row>
    <row r="33" spans="1:5" s="1" customFormat="1" ht="21">
      <c r="A33" s="22"/>
      <c r="B33" s="65"/>
      <c r="D33" s="86"/>
      <c r="E33" s="65"/>
    </row>
    <row r="34" spans="1:5" s="1" customFormat="1" ht="21">
      <c r="A34" s="22"/>
      <c r="B34" s="90">
        <f>SUM(B21:B33)</f>
        <v>39211234.510000005</v>
      </c>
      <c r="C34" s="91"/>
      <c r="D34" s="92"/>
      <c r="E34" s="90">
        <f>SUM(E21:E33)</f>
        <v>27429553.080000002</v>
      </c>
    </row>
    <row r="35" spans="1:5" s="1" customFormat="1" ht="21.75" thickBot="1">
      <c r="A35" s="22"/>
      <c r="B35" s="87">
        <f>B19+B34</f>
        <v>119390279.61</v>
      </c>
      <c r="C35" s="52"/>
      <c r="D35" s="93"/>
      <c r="E35" s="94">
        <f>E19+E34</f>
        <v>31281146.200000003</v>
      </c>
    </row>
    <row r="36" spans="1:5" s="1" customFormat="1" ht="21.75" thickTop="1">
      <c r="A36" s="22"/>
      <c r="B36" s="56"/>
      <c r="C36" s="52"/>
      <c r="D36" s="57"/>
      <c r="E36" s="56"/>
    </row>
    <row r="37" spans="1:5" s="1" customFormat="1" ht="21">
      <c r="A37" s="22"/>
      <c r="B37" s="56"/>
      <c r="C37" s="52"/>
      <c r="D37" s="57"/>
      <c r="E37" s="56"/>
    </row>
    <row r="38" spans="1:5" s="1" customFormat="1" ht="21">
      <c r="A38" s="22"/>
      <c r="B38" s="56"/>
      <c r="C38" s="52"/>
      <c r="D38" s="57"/>
      <c r="E38" s="56"/>
    </row>
    <row r="39" spans="1:6" s="95" customFormat="1" ht="21">
      <c r="A39" s="154" t="s">
        <v>203</v>
      </c>
      <c r="B39" s="154"/>
      <c r="C39" s="154"/>
      <c r="D39" s="154"/>
      <c r="E39" s="154"/>
      <c r="F39" s="48"/>
    </row>
    <row r="40" spans="1:6" s="95" customFormat="1" ht="21">
      <c r="A40" s="146" t="s">
        <v>202</v>
      </c>
      <c r="B40" s="146"/>
      <c r="C40" s="146"/>
      <c r="D40" s="146"/>
      <c r="E40" s="146"/>
      <c r="F40" s="48"/>
    </row>
    <row r="41" spans="1:5" s="1" customFormat="1" ht="21">
      <c r="A41" s="165" t="s">
        <v>23</v>
      </c>
      <c r="B41" s="166"/>
      <c r="C41" s="80"/>
      <c r="D41" s="80" t="s">
        <v>25</v>
      </c>
      <c r="E41" s="96" t="s">
        <v>24</v>
      </c>
    </row>
    <row r="42" spans="1:5" s="1" customFormat="1" ht="21.75" thickBot="1">
      <c r="A42" s="97" t="s">
        <v>47</v>
      </c>
      <c r="B42" s="97" t="s">
        <v>48</v>
      </c>
      <c r="C42" s="81" t="s">
        <v>30</v>
      </c>
      <c r="D42" s="81" t="s">
        <v>26</v>
      </c>
      <c r="E42" s="97" t="s">
        <v>48</v>
      </c>
    </row>
    <row r="43" spans="1:5" s="1" customFormat="1" ht="21.75" thickTop="1">
      <c r="A43" s="82"/>
      <c r="B43" s="83"/>
      <c r="C43" s="98" t="s">
        <v>41</v>
      </c>
      <c r="D43" s="92"/>
      <c r="E43" s="83"/>
    </row>
    <row r="44" spans="1:5" s="1" customFormat="1" ht="21">
      <c r="A44" s="82">
        <v>1806175</v>
      </c>
      <c r="B44" s="82">
        <v>1339776</v>
      </c>
      <c r="C44" s="1" t="s">
        <v>42</v>
      </c>
      <c r="D44" s="86">
        <v>510000</v>
      </c>
      <c r="E44" s="82">
        <v>203207</v>
      </c>
    </row>
    <row r="45" spans="1:5" s="1" customFormat="1" ht="21">
      <c r="A45" s="82"/>
      <c r="B45" s="82">
        <v>8898980</v>
      </c>
      <c r="C45" s="1" t="s">
        <v>204</v>
      </c>
      <c r="D45" s="86"/>
      <c r="E45" s="82">
        <v>818770</v>
      </c>
    </row>
    <row r="46" spans="1:5" s="1" customFormat="1" ht="21">
      <c r="A46" s="82">
        <v>3779640</v>
      </c>
      <c r="B46" s="82">
        <v>3779640</v>
      </c>
      <c r="C46" s="1" t="s">
        <v>109</v>
      </c>
      <c r="D46" s="86">
        <v>521000</v>
      </c>
      <c r="E46" s="82">
        <v>314970</v>
      </c>
    </row>
    <row r="47" spans="1:5" s="1" customFormat="1" ht="21">
      <c r="A47" s="82">
        <v>12141585</v>
      </c>
      <c r="B47" s="65">
        <v>12120655</v>
      </c>
      <c r="C47" s="1" t="s">
        <v>110</v>
      </c>
      <c r="D47" s="86">
        <v>522000</v>
      </c>
      <c r="E47" s="65">
        <v>749450</v>
      </c>
    </row>
    <row r="48" spans="1:5" s="1" customFormat="1" ht="21">
      <c r="A48" s="82"/>
      <c r="B48" s="65">
        <v>702000</v>
      </c>
      <c r="C48" s="1" t="s">
        <v>205</v>
      </c>
      <c r="D48" s="86"/>
      <c r="E48" s="65">
        <v>189000</v>
      </c>
    </row>
    <row r="49" spans="1:5" s="1" customFormat="1" ht="21">
      <c r="A49" s="65">
        <v>1101767</v>
      </c>
      <c r="B49" s="65">
        <v>1091664.25</v>
      </c>
      <c r="C49" s="1" t="s">
        <v>7</v>
      </c>
      <c r="D49" s="86">
        <v>531000</v>
      </c>
      <c r="E49" s="65">
        <v>145289</v>
      </c>
    </row>
    <row r="50" spans="1:5" s="1" customFormat="1" ht="21">
      <c r="A50" s="65">
        <v>7048164.55</v>
      </c>
      <c r="B50" s="65">
        <v>6928416.3</v>
      </c>
      <c r="C50" s="1" t="s">
        <v>8</v>
      </c>
      <c r="D50" s="86">
        <v>532000</v>
      </c>
      <c r="E50" s="65">
        <v>1240558.58</v>
      </c>
    </row>
    <row r="51" spans="1:5" s="1" customFormat="1" ht="21">
      <c r="A51" s="65">
        <v>5190484</v>
      </c>
      <c r="B51" s="65">
        <v>5101820.33</v>
      </c>
      <c r="C51" s="1" t="s">
        <v>9</v>
      </c>
      <c r="D51" s="86">
        <v>533000</v>
      </c>
      <c r="E51" s="65">
        <v>1706570.7</v>
      </c>
    </row>
    <row r="52" spans="1:5" s="1" customFormat="1" ht="21">
      <c r="A52" s="65"/>
      <c r="B52" s="65">
        <v>332000</v>
      </c>
      <c r="C52" s="1" t="s">
        <v>220</v>
      </c>
      <c r="D52" s="86"/>
      <c r="E52" s="65">
        <v>332000</v>
      </c>
    </row>
    <row r="53" spans="1:5" s="1" customFormat="1" ht="21">
      <c r="A53" s="65">
        <v>600645</v>
      </c>
      <c r="B53" s="65">
        <v>582418.37</v>
      </c>
      <c r="C53" s="1" t="s">
        <v>10</v>
      </c>
      <c r="D53" s="86">
        <v>534000</v>
      </c>
      <c r="E53" s="65">
        <v>100538.95</v>
      </c>
    </row>
    <row r="54" spans="1:5" s="1" customFormat="1" ht="21">
      <c r="A54" s="65">
        <v>6185095</v>
      </c>
      <c r="B54" s="65">
        <v>6050293.3</v>
      </c>
      <c r="C54" s="1" t="s">
        <v>12</v>
      </c>
      <c r="D54" s="86">
        <v>541000</v>
      </c>
      <c r="E54" s="65">
        <v>4428389</v>
      </c>
    </row>
    <row r="55" spans="1:5" s="1" customFormat="1" ht="21">
      <c r="A55" s="65">
        <v>19670600</v>
      </c>
      <c r="B55" s="65">
        <v>19364475</v>
      </c>
      <c r="C55" s="1" t="s">
        <v>13</v>
      </c>
      <c r="D55" s="86">
        <v>542000</v>
      </c>
      <c r="E55" s="65">
        <v>15683275</v>
      </c>
    </row>
    <row r="56" spans="1:5" s="1" customFormat="1" ht="21">
      <c r="A56" s="99">
        <v>5239146</v>
      </c>
      <c r="B56" s="99">
        <v>5234191.05</v>
      </c>
      <c r="C56" s="1" t="s">
        <v>11</v>
      </c>
      <c r="D56" s="86">
        <v>560000</v>
      </c>
      <c r="E56" s="99">
        <v>1203347.85</v>
      </c>
    </row>
    <row r="57" spans="1:5" s="1" customFormat="1" ht="21">
      <c r="A57" s="99">
        <v>4179683.45</v>
      </c>
      <c r="B57" s="99">
        <v>4179683.45</v>
      </c>
      <c r="C57" s="1" t="s">
        <v>225</v>
      </c>
      <c r="D57" s="86"/>
      <c r="E57" s="99">
        <v>4179683.45</v>
      </c>
    </row>
    <row r="58" spans="1:5" s="1" customFormat="1" ht="21">
      <c r="A58" s="99"/>
      <c r="B58" s="99">
        <v>87500</v>
      </c>
      <c r="C58" s="1" t="s">
        <v>221</v>
      </c>
      <c r="D58" s="86"/>
      <c r="E58" s="99">
        <v>87500</v>
      </c>
    </row>
    <row r="59" spans="1:5" s="1" customFormat="1" ht="21.75" thickBot="1">
      <c r="A59" s="88">
        <f>SUM(A44:A57)</f>
        <v>66942985</v>
      </c>
      <c r="B59" s="88">
        <f>SUM(B44:B58)</f>
        <v>75793513.05</v>
      </c>
      <c r="D59" s="85"/>
      <c r="E59" s="88">
        <f>SUM(E44:E58)</f>
        <v>31382549.53</v>
      </c>
    </row>
    <row r="60" spans="1:5" s="1" customFormat="1" ht="21.75" thickTop="1">
      <c r="A60" s="141"/>
      <c r="B60" s="65">
        <v>13841739.93</v>
      </c>
      <c r="C60" s="1" t="s">
        <v>14</v>
      </c>
      <c r="D60" s="86">
        <v>700</v>
      </c>
      <c r="E60" s="65">
        <v>1899730</v>
      </c>
    </row>
    <row r="61" spans="1:5" s="1" customFormat="1" ht="21">
      <c r="A61" s="142"/>
      <c r="B61" s="65">
        <v>2999606.41</v>
      </c>
      <c r="C61" s="1" t="s">
        <v>133</v>
      </c>
      <c r="D61" s="86">
        <v>900</v>
      </c>
      <c r="E61" s="65">
        <v>536121.48</v>
      </c>
    </row>
    <row r="62" spans="1:5" s="1" customFormat="1" ht="21">
      <c r="A62" s="100"/>
      <c r="B62" s="99">
        <v>1357229</v>
      </c>
      <c r="C62" s="1" t="s">
        <v>40</v>
      </c>
      <c r="D62" s="86" t="s">
        <v>69</v>
      </c>
      <c r="E62" s="99">
        <v>32488</v>
      </c>
    </row>
    <row r="63" spans="1:5" s="1" customFormat="1" ht="21">
      <c r="A63" s="22"/>
      <c r="B63" s="65">
        <v>2002709</v>
      </c>
      <c r="C63" s="1" t="s">
        <v>134</v>
      </c>
      <c r="D63" s="86"/>
      <c r="E63" s="65">
        <v>1946149</v>
      </c>
    </row>
    <row r="64" spans="1:5" s="1" customFormat="1" ht="21">
      <c r="A64" s="22"/>
      <c r="B64" s="65">
        <v>17050244.42</v>
      </c>
      <c r="C64" s="1" t="s">
        <v>123</v>
      </c>
      <c r="D64" s="86">
        <v>600</v>
      </c>
      <c r="E64" s="65">
        <v>2144510</v>
      </c>
    </row>
    <row r="65" spans="1:5" s="1" customFormat="1" ht="21">
      <c r="A65" s="22"/>
      <c r="B65" s="65">
        <v>1963000</v>
      </c>
      <c r="C65" s="1" t="s">
        <v>206</v>
      </c>
      <c r="D65" s="86"/>
      <c r="E65" s="65">
        <v>0</v>
      </c>
    </row>
    <row r="66" spans="1:5" s="1" customFormat="1" ht="21">
      <c r="A66" s="22"/>
      <c r="B66" s="65">
        <v>4880460</v>
      </c>
      <c r="C66" s="1" t="s">
        <v>135</v>
      </c>
      <c r="D66" s="86">
        <v>704</v>
      </c>
      <c r="E66" s="65">
        <v>69300</v>
      </c>
    </row>
    <row r="67" spans="1:5" s="1" customFormat="1" ht="21">
      <c r="A67" s="22"/>
      <c r="B67" s="65"/>
      <c r="D67" s="86"/>
      <c r="E67" s="65"/>
    </row>
    <row r="68" spans="1:5" s="1" customFormat="1" ht="21">
      <c r="A68" s="22"/>
      <c r="B68" s="65"/>
      <c r="D68" s="86"/>
      <c r="E68" s="65"/>
    </row>
    <row r="69" spans="1:5" s="1" customFormat="1" ht="21">
      <c r="A69" s="22"/>
      <c r="B69" s="90">
        <f>SUM(B60:B68)</f>
        <v>44094988.760000005</v>
      </c>
      <c r="D69" s="85"/>
      <c r="E69" s="90">
        <f>SUM(E60:E68)</f>
        <v>6628298.48</v>
      </c>
    </row>
    <row r="70" spans="1:5" s="1" customFormat="1" ht="21">
      <c r="A70" s="22"/>
      <c r="B70" s="90">
        <f>B59+B69</f>
        <v>119888501.81</v>
      </c>
      <c r="C70" s="50" t="s">
        <v>43</v>
      </c>
      <c r="D70" s="85"/>
      <c r="E70" s="90">
        <f>E59+E69</f>
        <v>38010848.010000005</v>
      </c>
    </row>
    <row r="71" spans="1:5" s="1" customFormat="1" ht="21">
      <c r="A71" s="22"/>
      <c r="B71" s="83"/>
      <c r="C71" s="50" t="s">
        <v>44</v>
      </c>
      <c r="D71" s="92"/>
      <c r="E71" s="83"/>
    </row>
    <row r="72" spans="1:5" s="1" customFormat="1" ht="21">
      <c r="A72" s="22"/>
      <c r="B72" s="83"/>
      <c r="C72" s="50" t="s">
        <v>45</v>
      </c>
      <c r="D72" s="92"/>
      <c r="E72" s="83"/>
    </row>
    <row r="73" spans="1:5" s="1" customFormat="1" ht="21">
      <c r="A73" s="22"/>
      <c r="B73" s="101">
        <v>498222.2</v>
      </c>
      <c r="C73" s="50" t="s">
        <v>140</v>
      </c>
      <c r="D73" s="92"/>
      <c r="E73" s="102">
        <v>6729701.81</v>
      </c>
    </row>
    <row r="74" spans="1:5" s="1" customFormat="1" ht="21.75" thickBot="1">
      <c r="A74" s="22"/>
      <c r="B74" s="87">
        <f>B8+B71-B73</f>
        <v>63801654.08</v>
      </c>
      <c r="C74" s="50" t="s">
        <v>46</v>
      </c>
      <c r="D74" s="93"/>
      <c r="E74" s="94">
        <f>E8+E71-E73</f>
        <v>63801654.08</v>
      </c>
    </row>
    <row r="75" spans="1:5" s="1" customFormat="1" ht="21.75" thickTop="1">
      <c r="A75" s="22"/>
      <c r="B75" s="103"/>
      <c r="C75" s="50"/>
      <c r="D75" s="57"/>
      <c r="E75" s="56"/>
    </row>
    <row r="76" spans="1:5" s="1" customFormat="1" ht="21">
      <c r="A76" s="22"/>
      <c r="B76" s="103"/>
      <c r="C76" s="50"/>
      <c r="D76" s="57"/>
      <c r="E76" s="56"/>
    </row>
    <row r="77" spans="1:5" s="1" customFormat="1" ht="21">
      <c r="A77" s="22"/>
      <c r="B77" s="103"/>
      <c r="C77" s="50"/>
      <c r="D77" s="57"/>
      <c r="E77" s="56"/>
    </row>
    <row r="78" spans="1:6" s="1" customFormat="1" ht="21">
      <c r="A78" s="154" t="s">
        <v>203</v>
      </c>
      <c r="B78" s="154"/>
      <c r="C78" s="154"/>
      <c r="D78" s="154"/>
      <c r="E78" s="154"/>
      <c r="F78" s="48"/>
    </row>
    <row r="79" spans="1:6" s="1" customFormat="1" ht="21">
      <c r="A79" s="146" t="s">
        <v>202</v>
      </c>
      <c r="B79" s="146"/>
      <c r="C79" s="146"/>
      <c r="D79" s="146"/>
      <c r="E79" s="146"/>
      <c r="F79" s="48"/>
    </row>
    <row r="80" spans="1:6" s="1" customFormat="1" ht="21">
      <c r="A80" s="146" t="s">
        <v>126</v>
      </c>
      <c r="B80" s="146"/>
      <c r="C80" s="146"/>
      <c r="D80" s="146"/>
      <c r="E80" s="146"/>
      <c r="F80" s="48"/>
    </row>
    <row r="81" spans="1:5" s="1" customFormat="1" ht="21">
      <c r="A81" s="162"/>
      <c r="B81" s="162"/>
      <c r="C81" s="162"/>
      <c r="D81" s="162"/>
      <c r="E81" s="162"/>
    </row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  <row r="1043" spans="1:5" s="3" customFormat="1" ht="23.25">
      <c r="A1043" s="19"/>
      <c r="B1043" s="19"/>
      <c r="C1043" s="19"/>
      <c r="D1043" s="19"/>
      <c r="E1043" s="19"/>
    </row>
    <row r="1044" spans="1:5" s="3" customFormat="1" ht="23.25">
      <c r="A1044" s="19"/>
      <c r="B1044" s="19"/>
      <c r="C1044" s="19"/>
      <c r="D1044" s="19"/>
      <c r="E1044" s="19"/>
    </row>
    <row r="1045" spans="1:5" s="3" customFormat="1" ht="23.25">
      <c r="A1045" s="19"/>
      <c r="B1045" s="19"/>
      <c r="C1045" s="19"/>
      <c r="D1045" s="19"/>
      <c r="E1045" s="19"/>
    </row>
  </sheetData>
  <sheetProtection/>
  <mergeCells count="12">
    <mergeCell ref="A81:E81"/>
    <mergeCell ref="A5:B5"/>
    <mergeCell ref="A41:B41"/>
    <mergeCell ref="A79:E79"/>
    <mergeCell ref="A78:E78"/>
    <mergeCell ref="A80:E80"/>
    <mergeCell ref="A39:E39"/>
    <mergeCell ref="A40:E40"/>
    <mergeCell ref="A1:E1"/>
    <mergeCell ref="A2:E2"/>
    <mergeCell ref="A3:E3"/>
    <mergeCell ref="A4:E4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3"/>
  <sheetViews>
    <sheetView tabSelected="1" zoomScalePageLayoutView="0" workbookViewId="0" topLeftCell="A1">
      <selection activeCell="B17" sqref="B17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173" t="s">
        <v>74</v>
      </c>
      <c r="B1" s="174"/>
      <c r="C1" s="173" t="s">
        <v>52</v>
      </c>
      <c r="D1" s="174"/>
    </row>
    <row r="2" spans="1:4" s="3" customFormat="1" ht="23.25">
      <c r="A2" s="175" t="s">
        <v>53</v>
      </c>
      <c r="B2" s="176"/>
      <c r="C2" s="175" t="s">
        <v>176</v>
      </c>
      <c r="D2" s="176"/>
    </row>
    <row r="3" spans="1:4" s="3" customFormat="1" ht="23.25">
      <c r="A3" s="179" t="s">
        <v>54</v>
      </c>
      <c r="B3" s="180"/>
      <c r="C3" s="177"/>
      <c r="D3" s="178"/>
    </row>
    <row r="4" spans="1:4" s="3" customFormat="1" ht="23.25">
      <c r="A4" s="170" t="s">
        <v>216</v>
      </c>
      <c r="B4" s="171"/>
      <c r="C4" s="172"/>
      <c r="D4" s="5">
        <v>17459778.1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58" t="s">
        <v>51</v>
      </c>
      <c r="D6" s="20"/>
    </row>
    <row r="7" spans="1:4" s="3" customFormat="1" ht="23.25">
      <c r="A7" s="59"/>
      <c r="B7" s="59"/>
      <c r="C7" s="130"/>
      <c r="D7" s="132"/>
    </row>
    <row r="8" spans="1:4" s="3" customFormat="1" ht="23.25">
      <c r="A8" s="59"/>
      <c r="B8" s="59"/>
      <c r="C8" s="130"/>
      <c r="D8" s="20"/>
    </row>
    <row r="9" spans="1:4" s="3" customFormat="1" ht="23.25">
      <c r="A9" s="59"/>
      <c r="B9" s="131"/>
      <c r="C9" s="130"/>
      <c r="D9" s="20"/>
    </row>
    <row r="10" spans="1:4" s="3" customFormat="1" ht="23.25">
      <c r="A10" s="8"/>
      <c r="B10" s="9"/>
      <c r="C10" s="58"/>
      <c r="D10" s="20"/>
    </row>
    <row r="11" spans="1:4" s="3" customFormat="1" ht="23.25">
      <c r="A11" s="8"/>
      <c r="B11" s="9"/>
      <c r="C11" s="58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181" t="s">
        <v>62</v>
      </c>
      <c r="B13" s="182"/>
      <c r="C13" s="18"/>
      <c r="D13" s="20"/>
    </row>
    <row r="14" spans="1:4" s="3" customFormat="1" ht="23.25">
      <c r="A14" s="8" t="s">
        <v>58</v>
      </c>
      <c r="B14" s="9" t="s">
        <v>59</v>
      </c>
      <c r="C14" s="58" t="s">
        <v>51</v>
      </c>
      <c r="D14" s="20"/>
    </row>
    <row r="15" spans="1:4" s="3" customFormat="1" ht="23.25">
      <c r="A15" s="59"/>
      <c r="B15" s="12"/>
      <c r="C15" s="18"/>
      <c r="D15" s="20"/>
    </row>
    <row r="16" spans="1:4" s="3" customFormat="1" ht="23.25">
      <c r="A16" s="59"/>
      <c r="B16" s="12"/>
      <c r="C16" s="18"/>
      <c r="D16" s="20"/>
    </row>
    <row r="17" spans="1:4" s="3" customFormat="1" ht="23.25">
      <c r="A17" s="59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167" t="s">
        <v>145</v>
      </c>
      <c r="B20" s="168"/>
      <c r="C20" s="169"/>
      <c r="D20" s="20">
        <v>2765707.1</v>
      </c>
    </row>
    <row r="21" spans="1:4" s="3" customFormat="1" ht="23.25">
      <c r="A21" s="11"/>
      <c r="B21" s="12"/>
      <c r="C21" s="18"/>
      <c r="D21" s="20" t="s">
        <v>126</v>
      </c>
    </row>
    <row r="22" spans="1:4" s="3" customFormat="1" ht="23.25">
      <c r="A22" s="181" t="s">
        <v>60</v>
      </c>
      <c r="B22" s="182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172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13"/>
      <c r="B29" s="7"/>
      <c r="C29" s="16"/>
      <c r="D29" s="20"/>
    </row>
    <row r="30" spans="1:4" s="3" customFormat="1" ht="23.25">
      <c r="A30" s="190"/>
      <c r="B30" s="191"/>
      <c r="C30" s="192"/>
      <c r="D30" s="26" t="s">
        <v>126</v>
      </c>
    </row>
    <row r="31" spans="1:4" s="3" customFormat="1" ht="23.25">
      <c r="A31" s="183" t="s">
        <v>217</v>
      </c>
      <c r="B31" s="184"/>
      <c r="C31" s="185"/>
      <c r="D31" s="21">
        <v>14694071</v>
      </c>
    </row>
    <row r="32" spans="1:4" s="3" customFormat="1" ht="23.25">
      <c r="A32" s="14" t="s">
        <v>63</v>
      </c>
      <c r="B32" s="15"/>
      <c r="C32" s="14" t="s">
        <v>64</v>
      </c>
      <c r="D32" s="17"/>
    </row>
    <row r="33" spans="1:4" s="3" customFormat="1" ht="23.25">
      <c r="A33" s="10"/>
      <c r="B33" s="16"/>
      <c r="C33" s="10"/>
      <c r="D33" s="18"/>
    </row>
    <row r="34" spans="1:4" s="3" customFormat="1" ht="23.25">
      <c r="A34" s="10" t="s">
        <v>67</v>
      </c>
      <c r="B34" s="16"/>
      <c r="C34" s="10" t="s">
        <v>66</v>
      </c>
      <c r="D34" s="16"/>
    </row>
    <row r="35" spans="1:4" s="3" customFormat="1" ht="23.25">
      <c r="A35" s="186" t="s">
        <v>65</v>
      </c>
      <c r="B35" s="187"/>
      <c r="C35" s="186" t="s">
        <v>65</v>
      </c>
      <c r="D35" s="187"/>
    </row>
    <row r="36" spans="1:4" s="3" customFormat="1" ht="23.25">
      <c r="A36" s="186" t="s">
        <v>171</v>
      </c>
      <c r="B36" s="187"/>
      <c r="C36" s="186" t="s">
        <v>171</v>
      </c>
      <c r="D36" s="187"/>
    </row>
    <row r="37" spans="1:4" s="3" customFormat="1" ht="23.25">
      <c r="A37" s="188" t="s">
        <v>219</v>
      </c>
      <c r="B37" s="189"/>
      <c r="C37" s="188" t="s">
        <v>218</v>
      </c>
      <c r="D37" s="189"/>
    </row>
    <row r="38" spans="1:4" s="2" customFormat="1" ht="24">
      <c r="A38" s="173" t="s">
        <v>74</v>
      </c>
      <c r="B38" s="174"/>
      <c r="C38" s="173" t="s">
        <v>231</v>
      </c>
      <c r="D38" s="174"/>
    </row>
    <row r="39" spans="1:4" s="2" customFormat="1" ht="24">
      <c r="A39" s="175" t="s">
        <v>53</v>
      </c>
      <c r="B39" s="176"/>
      <c r="C39" s="175" t="s">
        <v>232</v>
      </c>
      <c r="D39" s="176"/>
    </row>
    <row r="40" spans="1:4" s="2" customFormat="1" ht="24">
      <c r="A40" s="179" t="s">
        <v>54</v>
      </c>
      <c r="B40" s="180"/>
      <c r="C40" s="177"/>
      <c r="D40" s="178"/>
    </row>
    <row r="41" spans="1:4" s="2" customFormat="1" ht="24">
      <c r="A41" s="170" t="s">
        <v>216</v>
      </c>
      <c r="B41" s="171"/>
      <c r="C41" s="172"/>
      <c r="D41" s="5">
        <v>7757699.73</v>
      </c>
    </row>
    <row r="42" spans="1:4" s="2" customFormat="1" ht="24">
      <c r="A42" s="6" t="s">
        <v>55</v>
      </c>
      <c r="B42" s="7"/>
      <c r="C42" s="16"/>
      <c r="D42" s="20"/>
    </row>
    <row r="43" spans="1:4" s="2" customFormat="1" ht="24">
      <c r="A43" s="8" t="s">
        <v>56</v>
      </c>
      <c r="B43" s="9" t="s">
        <v>57</v>
      </c>
      <c r="C43" s="58" t="s">
        <v>51</v>
      </c>
      <c r="D43" s="20"/>
    </row>
    <row r="44" spans="1:4" s="2" customFormat="1" ht="24">
      <c r="A44" s="59"/>
      <c r="B44" s="59"/>
      <c r="C44" s="130"/>
      <c r="D44" s="132"/>
    </row>
    <row r="45" spans="1:4" s="2" customFormat="1" ht="24">
      <c r="A45" s="59"/>
      <c r="B45" s="59"/>
      <c r="C45" s="130"/>
      <c r="D45" s="20"/>
    </row>
    <row r="46" spans="1:4" s="2" customFormat="1" ht="24">
      <c r="A46" s="59"/>
      <c r="B46" s="131"/>
      <c r="C46" s="130"/>
      <c r="D46" s="20"/>
    </row>
    <row r="47" spans="1:4" s="2" customFormat="1" ht="24">
      <c r="A47" s="8"/>
      <c r="B47" s="9"/>
      <c r="C47" s="58"/>
      <c r="D47" s="20"/>
    </row>
    <row r="48" spans="1:4" s="2" customFormat="1" ht="24">
      <c r="A48" s="8"/>
      <c r="B48" s="9"/>
      <c r="C48" s="58"/>
      <c r="D48" s="20"/>
    </row>
    <row r="49" spans="1:4" s="2" customFormat="1" ht="24">
      <c r="A49" s="11"/>
      <c r="B49" s="23"/>
      <c r="C49" s="18"/>
      <c r="D49" s="20"/>
    </row>
    <row r="50" spans="1:4" s="2" customFormat="1" ht="24">
      <c r="A50" s="181" t="s">
        <v>62</v>
      </c>
      <c r="B50" s="182"/>
      <c r="C50" s="18"/>
      <c r="D50" s="20"/>
    </row>
    <row r="51" spans="1:4" s="2" customFormat="1" ht="24">
      <c r="A51" s="8" t="s">
        <v>58</v>
      </c>
      <c r="B51" s="9" t="s">
        <v>59</v>
      </c>
      <c r="C51" s="58" t="s">
        <v>51</v>
      </c>
      <c r="D51" s="20"/>
    </row>
    <row r="52" spans="1:4" s="2" customFormat="1" ht="24">
      <c r="A52" s="59"/>
      <c r="B52" s="12"/>
      <c r="C52" s="18"/>
      <c r="D52" s="20"/>
    </row>
    <row r="53" spans="1:4" s="2" customFormat="1" ht="24">
      <c r="A53" s="59"/>
      <c r="B53" s="12"/>
      <c r="C53" s="18"/>
      <c r="D53" s="20"/>
    </row>
    <row r="54" spans="1:4" s="2" customFormat="1" ht="24">
      <c r="A54" s="59"/>
      <c r="B54" s="12"/>
      <c r="C54" s="18"/>
      <c r="D54" s="20"/>
    </row>
    <row r="55" spans="1:4" s="2" customFormat="1" ht="24">
      <c r="A55" s="11"/>
      <c r="B55" s="12"/>
      <c r="C55" s="18"/>
      <c r="D55" s="20"/>
    </row>
    <row r="56" spans="1:4" s="2" customFormat="1" ht="24">
      <c r="A56" s="11"/>
      <c r="B56" s="12"/>
      <c r="C56" s="18"/>
      <c r="D56" s="20"/>
    </row>
    <row r="57" spans="1:4" s="2" customFormat="1" ht="24">
      <c r="A57" s="167" t="s">
        <v>145</v>
      </c>
      <c r="B57" s="168"/>
      <c r="C57" s="169"/>
      <c r="D57" s="20">
        <v>50752</v>
      </c>
    </row>
    <row r="58" spans="1:4" s="2" customFormat="1" ht="24">
      <c r="A58" s="11"/>
      <c r="B58" s="12"/>
      <c r="C58" s="18"/>
      <c r="D58" s="20" t="s">
        <v>126</v>
      </c>
    </row>
    <row r="59" spans="1:4" s="2" customFormat="1" ht="24">
      <c r="A59" s="181" t="s">
        <v>60</v>
      </c>
      <c r="B59" s="182"/>
      <c r="C59" s="16"/>
      <c r="D59" s="20"/>
    </row>
    <row r="60" spans="1:4" s="2" customFormat="1" ht="24">
      <c r="A60" s="13" t="s">
        <v>61</v>
      </c>
      <c r="B60" s="7"/>
      <c r="C60" s="16"/>
      <c r="D60" s="20"/>
    </row>
    <row r="61" spans="1:4" s="2" customFormat="1" ht="24">
      <c r="A61" s="13" t="s">
        <v>172</v>
      </c>
      <c r="B61" s="7"/>
      <c r="C61" s="16"/>
      <c r="D61" s="20"/>
    </row>
    <row r="62" spans="1:4" s="2" customFormat="1" ht="24">
      <c r="A62" s="13"/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13"/>
      <c r="B64" s="7"/>
      <c r="C64" s="16"/>
      <c r="D64" s="20"/>
    </row>
    <row r="65" spans="1:4" s="2" customFormat="1" ht="24">
      <c r="A65" s="13"/>
      <c r="B65" s="7"/>
      <c r="C65" s="16"/>
      <c r="D65" s="20"/>
    </row>
    <row r="66" spans="1:4" s="2" customFormat="1" ht="24">
      <c r="A66" s="190"/>
      <c r="B66" s="191"/>
      <c r="C66" s="192"/>
      <c r="D66" s="26" t="s">
        <v>126</v>
      </c>
    </row>
    <row r="67" spans="1:4" s="2" customFormat="1" ht="24">
      <c r="A67" s="183" t="s">
        <v>217</v>
      </c>
      <c r="B67" s="184"/>
      <c r="C67" s="185"/>
      <c r="D67" s="21">
        <v>7706947.73</v>
      </c>
    </row>
    <row r="68" spans="1:4" s="2" customFormat="1" ht="24">
      <c r="A68" s="14" t="s">
        <v>63</v>
      </c>
      <c r="B68" s="15"/>
      <c r="C68" s="14" t="s">
        <v>64</v>
      </c>
      <c r="D68" s="17"/>
    </row>
    <row r="69" spans="1:4" s="2" customFormat="1" ht="24">
      <c r="A69" s="10"/>
      <c r="B69" s="16"/>
      <c r="C69" s="10"/>
      <c r="D69" s="18"/>
    </row>
    <row r="70" spans="1:4" s="2" customFormat="1" ht="24">
      <c r="A70" s="10" t="s">
        <v>67</v>
      </c>
      <c r="B70" s="16"/>
      <c r="C70" s="10" t="s">
        <v>66</v>
      </c>
      <c r="D70" s="16"/>
    </row>
    <row r="71" spans="1:4" s="2" customFormat="1" ht="24">
      <c r="A71" s="186" t="s">
        <v>65</v>
      </c>
      <c r="B71" s="187"/>
      <c r="C71" s="186" t="s">
        <v>65</v>
      </c>
      <c r="D71" s="187"/>
    </row>
    <row r="72" spans="1:4" s="2" customFormat="1" ht="24">
      <c r="A72" s="186" t="s">
        <v>171</v>
      </c>
      <c r="B72" s="187"/>
      <c r="C72" s="186" t="s">
        <v>171</v>
      </c>
      <c r="D72" s="187"/>
    </row>
    <row r="73" spans="1:4" s="2" customFormat="1" ht="24">
      <c r="A73" s="188" t="s">
        <v>219</v>
      </c>
      <c r="B73" s="189"/>
      <c r="C73" s="188" t="s">
        <v>218</v>
      </c>
      <c r="D73" s="189"/>
    </row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</sheetData>
  <sheetProtection/>
  <mergeCells count="36">
    <mergeCell ref="A71:B71"/>
    <mergeCell ref="C71:D71"/>
    <mergeCell ref="A72:B72"/>
    <mergeCell ref="C72:D72"/>
    <mergeCell ref="A73:B73"/>
    <mergeCell ref="C73:D73"/>
    <mergeCell ref="A41:C41"/>
    <mergeCell ref="A50:B50"/>
    <mergeCell ref="A57:C57"/>
    <mergeCell ref="A59:B59"/>
    <mergeCell ref="A66:C66"/>
    <mergeCell ref="A67:C67"/>
    <mergeCell ref="A38:B38"/>
    <mergeCell ref="C38:D38"/>
    <mergeCell ref="A39:B39"/>
    <mergeCell ref="C39:D39"/>
    <mergeCell ref="A40:B40"/>
    <mergeCell ref="C40:D40"/>
    <mergeCell ref="A22:B22"/>
    <mergeCell ref="A31:C31"/>
    <mergeCell ref="A35:B35"/>
    <mergeCell ref="C35:D35"/>
    <mergeCell ref="A37:B37"/>
    <mergeCell ref="A30:C30"/>
    <mergeCell ref="C37:D37"/>
    <mergeCell ref="C36:D36"/>
    <mergeCell ref="A36:B36"/>
    <mergeCell ref="A20:C20"/>
    <mergeCell ref="A4:C4"/>
    <mergeCell ref="A1:B1"/>
    <mergeCell ref="C1:D1"/>
    <mergeCell ref="A2:B2"/>
    <mergeCell ref="C2:D2"/>
    <mergeCell ref="C3:D3"/>
    <mergeCell ref="A3:B3"/>
    <mergeCell ref="A13:B13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2014-11-10T03:26:29Z</cp:lastPrinted>
  <dcterms:created xsi:type="dcterms:W3CDTF">2004-06-11T15:17:09Z</dcterms:created>
  <dcterms:modified xsi:type="dcterms:W3CDTF">2014-11-10T03:26:32Z</dcterms:modified>
  <cp:category/>
  <cp:version/>
  <cp:contentType/>
  <cp:contentStatus/>
</cp:coreProperties>
</file>