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6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</sheets>
  <definedNames/>
  <calcPr fullCalcOnLoad="1"/>
</workbook>
</file>

<file path=xl/sharedStrings.xml><?xml version="1.0" encoding="utf-8"?>
<sst xmlns="http://schemas.openxmlformats.org/spreadsheetml/2006/main" count="430" uniqueCount="279">
  <si>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</si>
  <si>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</si>
  <si>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</si>
  <si>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</si>
  <si>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</si>
  <si>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</si>
  <si>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</si>
  <si>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</si>
  <si>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</si>
  <si>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</si>
  <si>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</si>
  <si>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</si>
  <si>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</si>
  <si>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</si>
  <si>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</si>
  <si>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</si>
  <si>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</si>
  <si>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</si>
  <si>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</si>
  <si>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</si>
  <si>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</si>
  <si>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</si>
  <si>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</si>
  <si>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</si>
  <si>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</si>
  <si>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</si>
  <si>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</si>
  <si>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</si>
  <si>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</si>
  <si>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</si>
  <si>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</si>
  <si>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</si>
  <si>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</si>
  <si>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</si>
  <si>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</si>
  <si>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</si>
  <si>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</si>
  <si>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</si>
  <si>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</si>
  <si>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</si>
  <si>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</si>
  <si>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</si>
  <si>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</si>
  <si>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</si>
  <si>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</si>
  <si>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</si>
  <si>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</si>
  <si>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</si>
  <si>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</si>
  <si>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</si>
  <si>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</si>
  <si>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</si>
  <si>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</si>
  <si>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</si>
  <si>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</si>
  <si>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</si>
  <si>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</si>
  <si>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</si>
  <si>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</si>
  <si>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</si>
  <si>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</si>
  <si>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</si>
  <si>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</si>
  <si>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</si>
  <si>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</si>
  <si>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</si>
  <si>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</si>
  <si>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</si>
  <si>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</si>
  <si>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</si>
  <si>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</si>
  <si>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</si>
  <si>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</si>
  <si>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</si>
  <si>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</si>
  <si>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</si>
  <si>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</si>
  <si>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</si>
  <si>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</si>
  <si>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</si>
  <si>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</si>
  <si>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</si>
  <si>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</si>
  <si>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</si>
  <si>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</si>
  <si>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</si>
  <si>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</si>
  <si>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</si>
  <si>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</si>
  <si>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</si>
  <si>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</si>
  <si>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</si>
  <si>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</si>
  <si>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</si>
  <si>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</si>
  <si>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</si>
  <si>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</si>
  <si>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</si>
  <si>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</si>
  <si>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</si>
  <si>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</si>
  <si>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</si>
  <si>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</si>
  <si>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</si>
  <si>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</si>
  <si>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</si>
  <si>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</si>
  <si>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</si>
  <si>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</si>
  <si>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</si>
  <si>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</si>
  <si>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</si>
  <si>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</si>
  <si>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</si>
  <si>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</si>
  <si>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</si>
  <si>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</si>
  <si>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</si>
  <si>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</si>
  <si>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</si>
  <si>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</si>
  <si>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</si>
  <si>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</si>
  <si>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</si>
  <si>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</si>
  <si>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</si>
  <si>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</si>
  <si>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</si>
  <si>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</si>
  <si>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</si>
  <si>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</si>
  <si>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</si>
  <si>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</si>
  <si>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</si>
  <si>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</si>
  <si>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</si>
  <si>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</si>
  <si>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</si>
  <si>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</si>
  <si>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</si>
  <si>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</si>
  <si>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</si>
  <si>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</si>
  <si>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</si>
  <si>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</si>
  <si>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</si>
  <si>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</si>
  <si>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</si>
  <si>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</si>
  <si>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</si>
  <si>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</si>
  <si>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</si>
  <si>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</si>
  <si>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</si>
  <si>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</si>
  <si>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</si>
  <si>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</si>
  <si>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</si>
  <si>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</si>
  <si>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</si>
  <si>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</si>
  <si>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</si>
  <si>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</si>
  <si>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</si>
  <si>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</si>
  <si>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</si>
  <si>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</si>
  <si>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</si>
  <si>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</si>
  <si>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</si>
  <si>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</si>
  <si>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</si>
  <si>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</si>
  <si>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</si>
  <si>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</si>
  <si>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</si>
  <si>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</si>
  <si>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</si>
  <si>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</si>
  <si>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</si>
  <si>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</si>
  <si>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</si>
  <si>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</si>
  <si>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</si>
  <si>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</si>
  <si>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</si>
  <si>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</si>
  <si>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</si>
  <si>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</si>
  <si>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</si>
  <si>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</si>
  <si>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</si>
  <si>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</si>
  <si>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</si>
  <si>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</si>
  <si>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</si>
  <si>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</si>
  <si>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</si>
  <si>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</si>
  <si>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</si>
  <si>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</si>
  <si>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</si>
  <si>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</si>
  <si>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</si>
  <si>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</si>
  <si>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</si>
  <si>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</si>
  <si>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</si>
  <si>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</si>
  <si>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</si>
  <si>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</si>
  <si>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</si>
  <si>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</si>
  <si>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</si>
  <si>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</si>
  <si>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</si>
  <si>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</si>
  <si>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</si>
  <si>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</si>
  <si>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</si>
  <si>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</si>
  <si>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r>
      <t>7.</t>
    </r>
    <r>
      <rPr>
        <sz val="13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</si>
  <si>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</si>
  <si>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</si>
  <si>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</si>
  <si>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</si>
  <si>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</si>
  <si>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</si>
  <si>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</si>
  <si>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</si>
  <si>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</si>
  <si>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</si>
  <si>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</si>
  <si>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1. เงินอุดหนุนทั่วไป สำหรับดำเนินการตามอำนาจหน้าที่และภารกิจเลือกทำ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</si>
  <si>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</si>
  <si>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</si>
  <si>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</si>
  <si>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</si>
  <si>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</si>
  <si>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</si>
  <si>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</si>
  <si>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</si>
  <si>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เงินช่วยเหลือค่ารักษาพยาบาล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</si>
  <si>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</si>
  <si>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</si>
  <si>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</si>
  <si>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</si>
  <si>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</si>
  <si>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รายจ่ายงบกลาง (จ่ายจากเงินอุดหนุนเฉพาะกิจ)</t>
  </si>
  <si>
    <t>เงินเดือน (ฝ่ายประจำ) (จ่ายจากเงินอุดหนุนเฉพาะกิจ)</t>
  </si>
  <si>
    <t>รายจ่ายอื่นๆ</t>
  </si>
  <si>
    <t>รับคืนเงินเบี้ยยังชีพผู้สูงอายุ</t>
  </si>
  <si>
    <t>ปรับปรุงหลังโอนงบประมาณ</t>
  </si>
  <si>
    <t>วันที่ 7 , 20 ตุลาคม 2557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</si>
  <si>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</si>
  <si>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</si>
  <si>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</si>
  <si>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</si>
  <si>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 xml:space="preserve">เงินอุดหนุนเฉพาะกิจ เบี้ยยังชีพผู้สูงอายุ  </t>
  </si>
  <si>
    <r>
      <t xml:space="preserve">6. </t>
    </r>
    <r>
      <rPr>
        <sz val="12"/>
        <rFont val="AngsanaUPC"/>
        <family val="1"/>
      </rPr>
      <t>เงินสนับสนุนการบริหารจัดการของอปท.ตามยุทธศาสตร์การพัฒนาประเทศ</t>
    </r>
  </si>
  <si>
    <t>เงินอุดหนุนทั่วไประบุวัตถุประสงค์  (หมายเหตุ 5)</t>
  </si>
  <si>
    <t>งบกลาง (จ่ายจากเงินอุดหนุนทั่วไประบุวัตถุประสงค์)</t>
  </si>
  <si>
    <t>เงินอุดหนุนทั่วไป ระบุวัตถุประสงค์</t>
  </si>
  <si>
    <t>รับเงินอุดหนุนทั่วไประบุวัตถุประสงค์ (หมายเหตุ 5)</t>
  </si>
  <si>
    <t>จ่ายเงินอุดหนุนทั่วไป ระบุวัตถุประสงค์    (หมายเหตุ 5)</t>
  </si>
  <si>
    <t>ยอดคงเหลือตามรายงานธนาคาร ณ วันที่  30 พฤศจิกายน  พ.ศ. 2557</t>
  </si>
  <si>
    <t>ยอดคงเหลือตามบัญชี ณ วันที่  30 พฤศจิกายน  พ.ศ.2557</t>
  </si>
  <si>
    <t>วันที่   30 พฤศจิกายน  พ.ศ.2557</t>
  </si>
  <si>
    <t>ธนาคาร กรุงไทย จำกัด  สาขาหัวหิน</t>
  </si>
  <si>
    <t>เลขที่บัญชี  722--1-45839-1</t>
  </si>
  <si>
    <t xml:space="preserve"> วันที่  31  ธันวาคม   2557</t>
  </si>
  <si>
    <t xml:space="preserve"> วันที่  31  ธันวาคม  2557</t>
  </si>
  <si>
    <t>7. ค่าจัดการเรียนการสอน</t>
  </si>
  <si>
    <t>ณ วันที่  31 ธันวาคม  2557</t>
  </si>
  <si>
    <t xml:space="preserve">  ณ วันที่  31  ธันวาคม   2557</t>
  </si>
  <si>
    <t>โครงการจัดให้มีสิ่งอำนวยความสะดวกแก่ผู้พิการ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</si>
  <si>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</si>
  <si>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</si>
  <si>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วันที่   31 ธันวาคม  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</si>
</sst>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0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sz val="16"/>
      <name val="Angsana New"/>
      <family val="1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6" fillId="0" borderId="0" xfId="37" applyFont="1" applyAlignment="1">
      <alignment/>
    </xf>
    <xf numFmtId="43" fontId="67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4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5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6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0" fontId="15" fillId="0" borderId="15" xfId="0" applyFont="1" applyBorder="1" applyAlignment="1">
      <alignment horizontal="right"/>
    </xf>
    <xf numFmtId="43" fontId="22" fillId="0" borderId="0" xfId="37" applyFont="1" applyAlignment="1">
      <alignment horizontal="left"/>
    </xf>
    <xf numFmtId="0" fontId="68" fillId="0" borderId="17" xfId="0" applyFont="1" applyBorder="1" applyAlignment="1">
      <alignment/>
    </xf>
    <xf numFmtId="43" fontId="68" fillId="0" borderId="17" xfId="37" applyFont="1" applyBorder="1" applyAlignment="1">
      <alignment/>
    </xf>
    <xf numFmtId="43" fontId="68" fillId="33" borderId="17" xfId="37" applyFont="1" applyFill="1" applyBorder="1" applyAlignment="1">
      <alignment/>
    </xf>
    <xf numFmtId="43" fontId="68" fillId="0" borderId="17" xfId="0" applyNumberFormat="1" applyFont="1" applyBorder="1" applyAlignment="1">
      <alignment/>
    </xf>
    <xf numFmtId="4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43" fontId="69" fillId="0" borderId="17" xfId="0" applyNumberFormat="1" applyFont="1" applyBorder="1" applyAlignment="1">
      <alignment/>
    </xf>
    <xf numFmtId="43" fontId="68" fillId="33" borderId="17" xfId="0" applyNumberFormat="1" applyFont="1" applyFill="1" applyBorder="1" applyAlignment="1">
      <alignment/>
    </xf>
    <xf numFmtId="43" fontId="68" fillId="0" borderId="17" xfId="37" applyFont="1" applyBorder="1" applyAlignment="1">
      <alignment horizontal="right"/>
    </xf>
    <xf numFmtId="43" fontId="69" fillId="0" borderId="0" xfId="37" applyFont="1" applyAlignment="1">
      <alignment/>
    </xf>
    <xf numFmtId="43" fontId="13" fillId="0" borderId="10" xfId="37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zoomScale="150" zoomScaleNormal="150" zoomScalePageLayoutView="0" workbookViewId="0" topLeftCell="A20">
      <selection activeCell="A43" sqref="A43"/>
    </sheetView>
  </sheetViews>
  <sheetFormatPr defaultColWidth="9.140625" defaultRowHeight="21.75"/>
  <cols>
    <col min="1" max="1" width="47.28125" style="19" customWidth="1"/>
    <col min="2" max="2" width="20.28125" style="73" customWidth="1"/>
    <col min="3" max="3" width="3.57421875" style="73" customWidth="1"/>
    <col min="4" max="4" width="22.57421875" style="73" customWidth="1"/>
  </cols>
  <sheetData>
    <row r="1" spans="1:4" s="1" customFormat="1" ht="21.75" customHeight="1">
      <c r="A1" s="185" t="s">
        <v>135</v>
      </c>
      <c r="B1" s="185"/>
      <c r="C1" s="185"/>
      <c r="D1" s="185"/>
    </row>
    <row r="2" spans="1:4" s="1" customFormat="1" ht="20.25" customHeight="1">
      <c r="A2" s="185" t="s">
        <v>80</v>
      </c>
      <c r="B2" s="185"/>
      <c r="C2" s="185"/>
      <c r="D2" s="185"/>
    </row>
    <row r="3" spans="1:4" s="1" customFormat="1" ht="21">
      <c r="A3" s="185" t="s">
        <v>278</v>
      </c>
      <c r="B3" s="185"/>
      <c r="C3" s="185"/>
      <c r="D3" s="185"/>
    </row>
    <row r="4" spans="1:4" s="1" customFormat="1" ht="21">
      <c r="A4" s="51" t="s">
        <v>32</v>
      </c>
      <c r="B4" s="53" t="s">
        <v>24</v>
      </c>
      <c r="C4" s="54"/>
      <c r="D4" s="53" t="s">
        <v>78</v>
      </c>
    </row>
    <row r="5" spans="1:4" s="1" customFormat="1" ht="21">
      <c r="A5" s="1" t="s">
        <v>81</v>
      </c>
      <c r="B5" s="22">
        <v>7439294.08</v>
      </c>
      <c r="C5" s="22"/>
      <c r="D5" s="22">
        <v>18842452.01</v>
      </c>
    </row>
    <row r="6" spans="1:4" s="1" customFormat="1" ht="21">
      <c r="A6" s="1" t="s">
        <v>139</v>
      </c>
      <c r="B6" s="22">
        <v>92758.9</v>
      </c>
      <c r="C6" s="22"/>
      <c r="D6" s="22">
        <v>239724.56</v>
      </c>
    </row>
    <row r="7" spans="1:4" s="1" customFormat="1" ht="21">
      <c r="A7" s="1" t="s">
        <v>263</v>
      </c>
      <c r="B7" s="22">
        <v>1397645</v>
      </c>
      <c r="C7" s="22"/>
      <c r="D7" s="22">
        <v>4783464</v>
      </c>
    </row>
    <row r="8" spans="1:4" s="1" customFormat="1" ht="21">
      <c r="A8" s="1" t="s">
        <v>85</v>
      </c>
      <c r="B8" s="22">
        <v>235784</v>
      </c>
      <c r="C8" s="22"/>
      <c r="D8" s="22">
        <v>257984</v>
      </c>
    </row>
    <row r="9" spans="1:4" s="1" customFormat="1" ht="21">
      <c r="A9" s="1" t="s">
        <v>140</v>
      </c>
      <c r="B9" s="22">
        <v>156240</v>
      </c>
      <c r="C9" s="22"/>
      <c r="D9" s="22">
        <v>1700340</v>
      </c>
    </row>
    <row r="10" spans="1:4" s="1" customFormat="1" ht="21">
      <c r="A10" s="1" t="s">
        <v>254</v>
      </c>
      <c r="B10" s="22">
        <v>4000</v>
      </c>
      <c r="C10" s="22"/>
      <c r="D10" s="22">
        <v>10800</v>
      </c>
    </row>
    <row r="11" spans="1:4" s="1" customFormat="1" ht="21">
      <c r="A11" s="1" t="s">
        <v>130</v>
      </c>
      <c r="B11" s="22">
        <v>126.38</v>
      </c>
      <c r="C11" s="22"/>
      <c r="D11" s="22">
        <v>307.05</v>
      </c>
    </row>
    <row r="12" spans="1:4" s="1" customFormat="1" ht="21">
      <c r="A12" s="1" t="s">
        <v>14</v>
      </c>
      <c r="B12" s="22">
        <v>0</v>
      </c>
      <c r="C12" s="22"/>
      <c r="D12" s="22">
        <v>6868</v>
      </c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60">
        <f>SUM(B5:B17)</f>
        <v>9325848.360000001</v>
      </c>
      <c r="C18" s="55"/>
      <c r="D18" s="60">
        <f>SUM(D5:D17)</f>
        <v>25841939.62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82</v>
      </c>
      <c r="B20" s="22">
        <v>2932868.16</v>
      </c>
      <c r="C20" s="22"/>
      <c r="D20" s="22">
        <v>7842635.65</v>
      </c>
    </row>
    <row r="21" spans="1:4" s="1" customFormat="1" ht="21">
      <c r="A21" s="1" t="s">
        <v>264</v>
      </c>
      <c r="B21" s="22">
        <v>994625</v>
      </c>
      <c r="C21" s="22"/>
      <c r="D21" s="22">
        <v>2538725</v>
      </c>
    </row>
    <row r="22" spans="1:4" s="1" customFormat="1" ht="21">
      <c r="A22" s="1" t="s">
        <v>138</v>
      </c>
      <c r="B22" s="22">
        <v>51912.64</v>
      </c>
      <c r="C22" s="22"/>
      <c r="D22" s="22">
        <v>388400.88</v>
      </c>
    </row>
    <row r="23" spans="1:4" s="1" customFormat="1" ht="21">
      <c r="A23" s="1" t="s">
        <v>83</v>
      </c>
      <c r="B23" s="22">
        <v>0</v>
      </c>
      <c r="C23" s="22"/>
      <c r="D23" s="22">
        <v>0</v>
      </c>
    </row>
    <row r="24" spans="1:4" s="1" customFormat="1" ht="21">
      <c r="A24" s="1" t="s">
        <v>137</v>
      </c>
      <c r="B24" s="22">
        <v>7440</v>
      </c>
      <c r="C24" s="22"/>
      <c r="D24" s="22">
        <v>3590340</v>
      </c>
    </row>
    <row r="25" spans="1:4" s="1" customFormat="1" ht="21">
      <c r="A25" s="1" t="s">
        <v>113</v>
      </c>
      <c r="B25" s="22">
        <v>60376</v>
      </c>
      <c r="C25" s="22"/>
      <c r="D25" s="22">
        <v>3977768</v>
      </c>
    </row>
    <row r="26" spans="1:4" s="1" customFormat="1" ht="21">
      <c r="A26" s="1" t="s">
        <v>68</v>
      </c>
      <c r="B26" s="22">
        <v>1159049.75</v>
      </c>
      <c r="C26" s="22"/>
      <c r="D26" s="22">
        <v>6183300.75</v>
      </c>
    </row>
    <row r="27" spans="1:4" s="1" customFormat="1" ht="21">
      <c r="A27" s="1" t="s">
        <v>5</v>
      </c>
      <c r="B27" s="22">
        <v>190500</v>
      </c>
      <c r="C27" s="22"/>
      <c r="D27" s="22">
        <v>257984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60">
        <f>SUM(B20:B30)</f>
        <v>5396771.550000001</v>
      </c>
      <c r="C31" s="55"/>
      <c r="D31" s="60">
        <f>SUM(D20:D30)</f>
        <v>24779154.28</v>
      </c>
    </row>
    <row r="32" spans="1:4" s="1" customFormat="1" ht="21.75" thickTop="1">
      <c r="A32" s="52" t="s">
        <v>84</v>
      </c>
      <c r="B32" s="55">
        <f>B18-B31</f>
        <v>3929076.8100000005</v>
      </c>
      <c r="C32" s="55"/>
      <c r="D32" s="55">
        <f>D18-D31</f>
        <v>1062785.3399999999</v>
      </c>
    </row>
    <row r="33" spans="1:4" s="1" customFormat="1" ht="21">
      <c r="A33" s="52"/>
      <c r="B33" s="55"/>
      <c r="C33" s="55"/>
      <c r="D33" s="55"/>
    </row>
    <row r="34" spans="1:4" s="1" customFormat="1" ht="21">
      <c r="A34" s="52"/>
      <c r="B34" s="55"/>
      <c r="C34" s="55"/>
      <c r="D34" s="55"/>
    </row>
    <row r="35" spans="1:4" s="1" customFormat="1" ht="21">
      <c r="A35" s="52"/>
      <c r="B35" s="55"/>
      <c r="C35" s="55"/>
      <c r="D35" s="55"/>
    </row>
    <row r="36" spans="1:4" s="1" customFormat="1" ht="21">
      <c r="A36" s="52"/>
      <c r="B36" s="55"/>
      <c r="C36" s="55"/>
      <c r="D36" s="55"/>
    </row>
    <row r="37" spans="1:6" s="1" customFormat="1" ht="21">
      <c r="A37" s="186" t="s">
        <v>205</v>
      </c>
      <c r="B37" s="186"/>
      <c r="C37" s="186"/>
      <c r="D37" s="186"/>
      <c r="E37" s="48"/>
      <c r="F37" s="48"/>
    </row>
    <row r="38" spans="1:6" s="1" customFormat="1" ht="21">
      <c r="A38" s="186" t="s">
        <v>204</v>
      </c>
      <c r="B38" s="186"/>
      <c r="C38" s="186"/>
      <c r="D38" s="186"/>
      <c r="E38" s="48"/>
      <c r="F38" s="48"/>
    </row>
    <row r="39" spans="1:6" s="3" customFormat="1" ht="23.25">
      <c r="A39" s="187" t="s">
        <v>121</v>
      </c>
      <c r="B39" s="187"/>
      <c r="C39" s="187"/>
      <c r="D39" s="187"/>
      <c r="E39" s="48"/>
      <c r="F39" s="48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86" zoomScaleNormal="186" zoomScalePageLayoutView="0" workbookViewId="0" topLeftCell="A1">
      <selection activeCell="A8" sqref="A8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188" t="s">
        <v>71</v>
      </c>
      <c r="B1" s="188"/>
      <c r="C1" s="188"/>
      <c r="D1" s="188"/>
    </row>
    <row r="2" spans="1:4" s="27" customFormat="1" ht="19.5">
      <c r="A2" s="188" t="s">
        <v>77</v>
      </c>
      <c r="B2" s="188"/>
      <c r="C2" s="188"/>
      <c r="D2" s="188"/>
    </row>
    <row r="3" spans="1:4" s="27" customFormat="1" ht="19.5">
      <c r="A3" s="188" t="s">
        <v>273</v>
      </c>
      <c r="B3" s="188"/>
      <c r="C3" s="188"/>
      <c r="D3" s="188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8522432.13</v>
      </c>
      <c r="D6" s="34"/>
    </row>
    <row r="7" spans="1:4" s="27" customFormat="1" ht="19.5">
      <c r="A7" s="32" t="s">
        <v>72</v>
      </c>
      <c r="B7" s="33" t="s">
        <v>20</v>
      </c>
      <c r="C7" s="34">
        <v>7112196.48</v>
      </c>
      <c r="D7" s="34"/>
    </row>
    <row r="8" spans="1:4" s="27" customFormat="1" ht="19.5">
      <c r="A8" s="32" t="s">
        <v>247</v>
      </c>
      <c r="B8" s="33" t="s">
        <v>21</v>
      </c>
      <c r="C8" s="34">
        <v>17123118.92</v>
      </c>
      <c r="D8" s="34"/>
    </row>
    <row r="9" spans="1:4" s="27" customFormat="1" ht="19.5">
      <c r="A9" s="32" t="s">
        <v>213</v>
      </c>
      <c r="B9" s="33" t="s">
        <v>20</v>
      </c>
      <c r="C9" s="34">
        <v>11223059.27</v>
      </c>
      <c r="D9" s="34"/>
    </row>
    <row r="10" spans="1:4" s="27" customFormat="1" ht="19.5">
      <c r="A10" s="32" t="s">
        <v>214</v>
      </c>
      <c r="B10" s="33" t="s">
        <v>20</v>
      </c>
      <c r="C10" s="34">
        <v>251772.79</v>
      </c>
      <c r="D10" s="34"/>
    </row>
    <row r="11" spans="1:4" s="27" customFormat="1" ht="19.5">
      <c r="A11" s="32" t="s">
        <v>211</v>
      </c>
      <c r="B11" s="33" t="s">
        <v>21</v>
      </c>
      <c r="C11" s="34">
        <v>20631859.83</v>
      </c>
      <c r="D11" s="34"/>
    </row>
    <row r="12" spans="1:4" s="27" customFormat="1" ht="19.5">
      <c r="A12" s="32" t="s">
        <v>131</v>
      </c>
      <c r="B12" s="33" t="s">
        <v>154</v>
      </c>
      <c r="C12" s="34">
        <v>60000</v>
      </c>
      <c r="D12" s="34"/>
    </row>
    <row r="13" spans="1:4" s="27" customFormat="1" ht="19.5">
      <c r="A13" s="32" t="s">
        <v>132</v>
      </c>
      <c r="B13" s="33" t="s">
        <v>155</v>
      </c>
      <c r="C13" s="34">
        <v>68368.91</v>
      </c>
      <c r="D13" s="34"/>
    </row>
    <row r="14" spans="1:4" s="27" customFormat="1" ht="19.5">
      <c r="A14" s="32" t="s">
        <v>5</v>
      </c>
      <c r="B14" s="33" t="s">
        <v>69</v>
      </c>
      <c r="C14" s="35">
        <v>0</v>
      </c>
      <c r="D14" s="34"/>
    </row>
    <row r="15" spans="1:4" s="27" customFormat="1" ht="19.5">
      <c r="A15" s="32" t="s">
        <v>125</v>
      </c>
      <c r="B15" s="33">
        <v>704</v>
      </c>
      <c r="C15" s="35">
        <v>1890000</v>
      </c>
      <c r="D15" s="34"/>
    </row>
    <row r="16" spans="1:4" s="27" customFormat="1" ht="19.5">
      <c r="A16" s="32" t="s">
        <v>6</v>
      </c>
      <c r="B16" s="33">
        <v>510000</v>
      </c>
      <c r="C16" s="35">
        <v>642049</v>
      </c>
      <c r="D16" s="34"/>
    </row>
    <row r="17" spans="1:4" s="27" customFormat="1" ht="19.5">
      <c r="A17" s="32" t="s">
        <v>248</v>
      </c>
      <c r="B17" s="33"/>
      <c r="C17" s="35">
        <v>2319040</v>
      </c>
      <c r="D17" s="34"/>
    </row>
    <row r="18" spans="1:4" s="27" customFormat="1" ht="19.5">
      <c r="A18" s="32" t="s">
        <v>106</v>
      </c>
      <c r="B18" s="33">
        <v>521000</v>
      </c>
      <c r="C18" s="34">
        <v>989610</v>
      </c>
      <c r="D18" s="34"/>
    </row>
    <row r="19" spans="1:4" s="27" customFormat="1" ht="19.5">
      <c r="A19" s="32" t="s">
        <v>107</v>
      </c>
      <c r="B19" s="33">
        <v>522000</v>
      </c>
      <c r="C19" s="34">
        <v>3149050</v>
      </c>
      <c r="D19" s="34"/>
    </row>
    <row r="20" spans="1:4" s="27" customFormat="1" ht="19.5">
      <c r="A20" s="32" t="s">
        <v>249</v>
      </c>
      <c r="B20" s="33"/>
      <c r="C20" s="34">
        <v>219685</v>
      </c>
      <c r="D20" s="34"/>
    </row>
    <row r="21" spans="1:4" s="27" customFormat="1" ht="19.5">
      <c r="A21" s="32" t="s">
        <v>7</v>
      </c>
      <c r="B21" s="33">
        <v>531000</v>
      </c>
      <c r="C21" s="34">
        <v>162017</v>
      </c>
      <c r="D21" s="34"/>
    </row>
    <row r="22" spans="1:4" s="27" customFormat="1" ht="19.5">
      <c r="A22" s="32" t="s">
        <v>8</v>
      </c>
      <c r="B22" s="33">
        <v>532000</v>
      </c>
      <c r="C22" s="34">
        <v>1202064.28</v>
      </c>
      <c r="D22" s="34"/>
    </row>
    <row r="23" spans="1:4" s="27" customFormat="1" ht="19.5">
      <c r="A23" s="32" t="s">
        <v>9</v>
      </c>
      <c r="B23" s="33">
        <v>533000</v>
      </c>
      <c r="C23" s="34">
        <v>579874.2</v>
      </c>
      <c r="D23" s="34"/>
    </row>
    <row r="24" spans="1:4" s="27" customFormat="1" ht="19.5">
      <c r="A24" s="32" t="s">
        <v>10</v>
      </c>
      <c r="B24" s="33">
        <v>534000</v>
      </c>
      <c r="C24" s="34">
        <v>118347.17</v>
      </c>
      <c r="D24" s="34"/>
    </row>
    <row r="25" spans="1:4" s="27" customFormat="1" ht="19.5">
      <c r="A25" s="32" t="s">
        <v>12</v>
      </c>
      <c r="B25" s="33">
        <v>541000</v>
      </c>
      <c r="C25" s="34">
        <v>107235</v>
      </c>
      <c r="D25" s="34"/>
    </row>
    <row r="26" spans="1:4" s="27" customFormat="1" ht="19.5">
      <c r="A26" s="32" t="s">
        <v>13</v>
      </c>
      <c r="B26" s="33">
        <v>542000</v>
      </c>
      <c r="C26" s="34">
        <v>74500</v>
      </c>
      <c r="D26" s="34"/>
    </row>
    <row r="27" spans="1:4" s="27" customFormat="1" ht="19.5">
      <c r="A27" s="32" t="s">
        <v>11</v>
      </c>
      <c r="B27" s="33">
        <v>560000</v>
      </c>
      <c r="C27" s="34">
        <v>5243</v>
      </c>
      <c r="D27" s="34"/>
    </row>
    <row r="28" spans="1:4" s="27" customFormat="1" ht="19.5">
      <c r="A28" s="32" t="s">
        <v>250</v>
      </c>
      <c r="B28" s="33"/>
      <c r="C28" s="154">
        <v>812646</v>
      </c>
      <c r="D28" s="34"/>
    </row>
    <row r="29" spans="1:4" s="27" customFormat="1" ht="21">
      <c r="A29" s="32" t="s">
        <v>114</v>
      </c>
      <c r="B29" s="33">
        <v>821</v>
      </c>
      <c r="C29" s="154"/>
      <c r="D29" s="155">
        <v>23625916.01</v>
      </c>
    </row>
    <row r="30" spans="1:4" s="27" customFormat="1" ht="19.5">
      <c r="A30" s="32" t="s">
        <v>14</v>
      </c>
      <c r="B30" s="33">
        <v>700</v>
      </c>
      <c r="C30" s="34"/>
      <c r="D30" s="34">
        <v>17037365.93</v>
      </c>
    </row>
    <row r="31" spans="1:4" s="27" customFormat="1" ht="19.5">
      <c r="A31" s="32" t="s">
        <v>70</v>
      </c>
      <c r="B31" s="33"/>
      <c r="C31" s="34"/>
      <c r="D31" s="34">
        <v>21112026.06</v>
      </c>
    </row>
    <row r="32" spans="1:4" s="27" customFormat="1" ht="19.5">
      <c r="A32" s="32" t="s">
        <v>115</v>
      </c>
      <c r="B32" s="33">
        <v>900</v>
      </c>
      <c r="C32" s="34"/>
      <c r="D32" s="34">
        <v>1851317.93</v>
      </c>
    </row>
    <row r="33" spans="1:4" s="27" customFormat="1" ht="19.5">
      <c r="A33" s="32" t="s">
        <v>116</v>
      </c>
      <c r="B33" s="33"/>
      <c r="C33" s="34"/>
      <c r="D33" s="34">
        <v>201915.45</v>
      </c>
    </row>
    <row r="34" spans="1:4" s="27" customFormat="1" ht="19.5">
      <c r="A34" s="32" t="s">
        <v>117</v>
      </c>
      <c r="B34" s="33">
        <v>600</v>
      </c>
      <c r="C34" s="34"/>
      <c r="D34" s="34">
        <v>13424827.6</v>
      </c>
    </row>
    <row r="35" spans="1:4" s="27" customFormat="1" ht="19.5">
      <c r="A35" s="76" t="s">
        <v>251</v>
      </c>
      <c r="B35" s="75"/>
      <c r="C35" s="34"/>
      <c r="D35" s="34">
        <v>10800</v>
      </c>
    </row>
    <row r="36" spans="1:4" s="27" customFormat="1" ht="20.25" thickBot="1">
      <c r="A36" s="36" t="s">
        <v>18</v>
      </c>
      <c r="B36" s="37"/>
      <c r="C36" s="38">
        <f>SUM(C5:C34)</f>
        <v>77264168.97999999</v>
      </c>
      <c r="D36" s="38">
        <f>SUM(D5:D35)</f>
        <v>77264168.98</v>
      </c>
    </row>
    <row r="37" spans="1:4" s="27" customFormat="1" ht="20.25" thickTop="1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9.5">
      <c r="A39" s="39"/>
      <c r="B39" s="39"/>
      <c r="C39" s="40"/>
      <c r="D39" s="40"/>
    </row>
    <row r="40" spans="1:4" s="27" customFormat="1" ht="19.5">
      <c r="A40" s="39"/>
      <c r="B40" s="39"/>
      <c r="C40" s="40"/>
      <c r="D40" s="40"/>
    </row>
    <row r="41" spans="1:6" s="27" customFormat="1" ht="21">
      <c r="A41" s="186" t="s">
        <v>207</v>
      </c>
      <c r="B41" s="186"/>
      <c r="C41" s="186"/>
      <c r="D41" s="186"/>
      <c r="E41" s="48"/>
      <c r="F41" s="48"/>
    </row>
    <row r="42" spans="1:6" s="27" customFormat="1" ht="21">
      <c r="A42" s="186" t="s">
        <v>206</v>
      </c>
      <c r="B42" s="186"/>
      <c r="C42" s="186"/>
      <c r="D42" s="186"/>
      <c r="E42" s="48"/>
      <c r="F42" s="48"/>
    </row>
    <row r="43" spans="1:6" s="27" customFormat="1" ht="21">
      <c r="A43" s="187" t="s">
        <v>121</v>
      </c>
      <c r="B43" s="187"/>
      <c r="C43" s="187"/>
      <c r="D43" s="187"/>
      <c r="E43" s="48"/>
      <c r="F43" s="48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7" customFormat="1" ht="19.5">
      <c r="A104" s="41"/>
      <c r="B104" s="41"/>
      <c r="C104" s="41"/>
      <c r="D104" s="4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2"/>
  <sheetViews>
    <sheetView zoomScale="150" zoomScaleNormal="150" zoomScalePageLayoutView="0" workbookViewId="0" topLeftCell="A1">
      <selection activeCell="G72" sqref="G72"/>
    </sheetView>
  </sheetViews>
  <sheetFormatPr defaultColWidth="9.140625" defaultRowHeight="21.75"/>
  <cols>
    <col min="1" max="1" width="49.421875" style="19" customWidth="1"/>
    <col min="2" max="2" width="9.28125" style="116" customWidth="1"/>
    <col min="3" max="4" width="15.28125" style="73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187" t="s">
        <v>144</v>
      </c>
      <c r="B1" s="187"/>
      <c r="C1" s="187"/>
      <c r="D1" s="187"/>
      <c r="E1" s="187"/>
      <c r="F1" s="48"/>
    </row>
    <row r="2" spans="1:6" s="42" customFormat="1" ht="21">
      <c r="A2" s="197" t="s">
        <v>91</v>
      </c>
      <c r="B2" s="197"/>
      <c r="C2" s="197"/>
      <c r="D2" s="197"/>
      <c r="E2" s="197"/>
      <c r="F2" s="48"/>
    </row>
    <row r="3" spans="1:6" s="42" customFormat="1" ht="21">
      <c r="A3" s="198" t="s">
        <v>270</v>
      </c>
      <c r="B3" s="198"/>
      <c r="C3" s="198"/>
      <c r="D3" s="198"/>
      <c r="E3" s="198"/>
      <c r="F3" s="103"/>
    </row>
    <row r="4" spans="1:6" s="43" customFormat="1" ht="21">
      <c r="A4" s="189" t="s">
        <v>112</v>
      </c>
      <c r="B4" s="189" t="s">
        <v>1</v>
      </c>
      <c r="C4" s="192" t="s">
        <v>27</v>
      </c>
      <c r="D4" s="192" t="s">
        <v>110</v>
      </c>
      <c r="E4" s="192" t="s">
        <v>109</v>
      </c>
      <c r="F4" s="104"/>
    </row>
    <row r="5" spans="1:6" s="43" customFormat="1" ht="21">
      <c r="A5" s="190"/>
      <c r="B5" s="190"/>
      <c r="C5" s="193"/>
      <c r="D5" s="193"/>
      <c r="E5" s="193"/>
      <c r="F5" s="104"/>
    </row>
    <row r="6" spans="1:6" s="42" customFormat="1" ht="21">
      <c r="A6" s="105" t="s">
        <v>92</v>
      </c>
      <c r="B6" s="24"/>
      <c r="C6" s="106"/>
      <c r="D6" s="106"/>
      <c r="E6" s="106"/>
      <c r="F6" s="107"/>
    </row>
    <row r="7" spans="1:6" s="42" customFormat="1" ht="21">
      <c r="A7" s="91" t="s">
        <v>93</v>
      </c>
      <c r="B7" s="125">
        <v>411000</v>
      </c>
      <c r="C7" s="81"/>
      <c r="D7" s="81"/>
      <c r="E7" s="81"/>
      <c r="F7" s="107"/>
    </row>
    <row r="8" spans="1:6" s="42" customFormat="1" ht="21">
      <c r="A8" s="84" t="s">
        <v>94</v>
      </c>
      <c r="B8" s="24">
        <v>411001</v>
      </c>
      <c r="C8" s="81">
        <v>2580000</v>
      </c>
      <c r="D8" s="81">
        <v>0</v>
      </c>
      <c r="E8" s="81">
        <v>4269</v>
      </c>
      <c r="F8" s="107"/>
    </row>
    <row r="9" spans="1:6" s="42" customFormat="1" ht="21">
      <c r="A9" s="84" t="s">
        <v>95</v>
      </c>
      <c r="B9" s="24">
        <v>411002</v>
      </c>
      <c r="C9" s="81">
        <v>200000</v>
      </c>
      <c r="D9" s="65">
        <v>1081.35</v>
      </c>
      <c r="E9" s="65">
        <v>7811.53</v>
      </c>
      <c r="F9" s="107"/>
    </row>
    <row r="10" spans="1:6" s="42" customFormat="1" ht="21">
      <c r="A10" s="84" t="s">
        <v>96</v>
      </c>
      <c r="B10" s="24">
        <v>411003</v>
      </c>
      <c r="C10" s="81">
        <v>400000</v>
      </c>
      <c r="D10" s="81">
        <v>0</v>
      </c>
      <c r="E10" s="81">
        <v>9755</v>
      </c>
      <c r="F10" s="107"/>
    </row>
    <row r="11" spans="1:6" s="42" customFormat="1" ht="21">
      <c r="A11" s="84" t="s">
        <v>143</v>
      </c>
      <c r="B11" s="24">
        <v>411005</v>
      </c>
      <c r="C11" s="81">
        <v>100000</v>
      </c>
      <c r="D11" s="81">
        <v>100000</v>
      </c>
      <c r="E11" s="81">
        <v>100000</v>
      </c>
      <c r="F11" s="107"/>
    </row>
    <row r="12" spans="1:6" s="43" customFormat="1" ht="21">
      <c r="A12" s="108" t="s">
        <v>18</v>
      </c>
      <c r="B12" s="50"/>
      <c r="C12" s="89">
        <f>SUM(C8:C11)</f>
        <v>3280000</v>
      </c>
      <c r="D12" s="89">
        <f>SUM(D8:D11)</f>
        <v>101081.35</v>
      </c>
      <c r="E12" s="89">
        <f>SUM(E8:E11)</f>
        <v>121835.53</v>
      </c>
      <c r="F12" s="104"/>
    </row>
    <row r="13" spans="1:6" s="43" customFormat="1" ht="21">
      <c r="A13" s="91" t="s">
        <v>111</v>
      </c>
      <c r="B13" s="50">
        <v>412000</v>
      </c>
      <c r="C13" s="82"/>
      <c r="D13" s="82"/>
      <c r="E13" s="82"/>
      <c r="F13" s="109"/>
    </row>
    <row r="14" spans="1:6" s="42" customFormat="1" ht="21">
      <c r="A14" s="84" t="s">
        <v>229</v>
      </c>
      <c r="B14" s="24">
        <v>412103</v>
      </c>
      <c r="C14" s="81">
        <v>5000</v>
      </c>
      <c r="D14" s="81">
        <v>1765.4</v>
      </c>
      <c r="E14" s="81">
        <v>2871.2</v>
      </c>
      <c r="F14" s="107"/>
    </row>
    <row r="15" spans="1:6" s="42" customFormat="1" ht="21">
      <c r="A15" s="84" t="s">
        <v>230</v>
      </c>
      <c r="B15" s="24">
        <v>412106</v>
      </c>
      <c r="C15" s="81">
        <v>15000</v>
      </c>
      <c r="D15" s="81">
        <v>1007</v>
      </c>
      <c r="E15" s="81">
        <v>11444</v>
      </c>
      <c r="F15" s="107"/>
    </row>
    <row r="16" spans="1:6" s="42" customFormat="1" ht="21">
      <c r="A16" s="84" t="s">
        <v>227</v>
      </c>
      <c r="B16" s="24">
        <v>412107</v>
      </c>
      <c r="C16" s="81">
        <v>800000</v>
      </c>
      <c r="D16" s="81">
        <v>122450</v>
      </c>
      <c r="E16" s="81">
        <v>355190</v>
      </c>
      <c r="F16" s="107"/>
    </row>
    <row r="17" spans="1:6" s="42" customFormat="1" ht="21">
      <c r="A17" s="84" t="s">
        <v>228</v>
      </c>
      <c r="B17" s="24"/>
      <c r="C17" s="81">
        <v>5000</v>
      </c>
      <c r="D17" s="81">
        <v>50</v>
      </c>
      <c r="E17" s="81">
        <v>910</v>
      </c>
      <c r="F17" s="107"/>
    </row>
    <row r="18" spans="1:6" s="42" customFormat="1" ht="21">
      <c r="A18" s="84" t="s">
        <v>226</v>
      </c>
      <c r="B18" s="24">
        <v>412199</v>
      </c>
      <c r="C18" s="81">
        <v>25000</v>
      </c>
      <c r="D18" s="81">
        <v>6160</v>
      </c>
      <c r="E18" s="81">
        <v>7260</v>
      </c>
      <c r="F18" s="107"/>
    </row>
    <row r="19" spans="1:6" s="42" customFormat="1" ht="21">
      <c r="A19" s="84" t="s">
        <v>225</v>
      </c>
      <c r="B19" s="24">
        <v>412210</v>
      </c>
      <c r="C19" s="81">
        <v>50000</v>
      </c>
      <c r="D19" s="81">
        <v>0</v>
      </c>
      <c r="E19" s="81">
        <v>184943</v>
      </c>
      <c r="F19" s="107"/>
    </row>
    <row r="20" spans="1:6" s="42" customFormat="1" ht="21">
      <c r="A20" s="84" t="s">
        <v>221</v>
      </c>
      <c r="B20" s="24">
        <v>412303</v>
      </c>
      <c r="C20" s="81">
        <v>50000</v>
      </c>
      <c r="D20" s="81">
        <v>7550</v>
      </c>
      <c r="E20" s="81">
        <v>66910</v>
      </c>
      <c r="F20" s="107"/>
    </row>
    <row r="21" spans="1:6" s="42" customFormat="1" ht="21">
      <c r="A21" s="84" t="s">
        <v>222</v>
      </c>
      <c r="B21" s="24">
        <v>412304</v>
      </c>
      <c r="C21" s="81">
        <v>15000</v>
      </c>
      <c r="D21" s="81">
        <v>2120</v>
      </c>
      <c r="E21" s="81">
        <v>16220</v>
      </c>
      <c r="F21" s="107"/>
    </row>
    <row r="22" spans="1:6" s="42" customFormat="1" ht="21">
      <c r="A22" s="84" t="s">
        <v>223</v>
      </c>
      <c r="B22" s="24">
        <v>412306</v>
      </c>
      <c r="C22" s="81">
        <v>5000</v>
      </c>
      <c r="D22" s="81">
        <v>0</v>
      </c>
      <c r="E22" s="81">
        <v>0</v>
      </c>
      <c r="F22" s="107"/>
    </row>
    <row r="23" spans="1:6" s="42" customFormat="1" ht="21">
      <c r="A23" s="84" t="s">
        <v>224</v>
      </c>
      <c r="B23" s="24">
        <v>412307</v>
      </c>
      <c r="C23" s="81">
        <v>5000</v>
      </c>
      <c r="D23" s="81">
        <v>490</v>
      </c>
      <c r="E23" s="81">
        <v>1150</v>
      </c>
      <c r="F23" s="107"/>
    </row>
    <row r="24" spans="1:6" s="43" customFormat="1" ht="21">
      <c r="A24" s="108" t="s">
        <v>18</v>
      </c>
      <c r="B24" s="50"/>
      <c r="C24" s="89">
        <f>SUM(C14:C23)</f>
        <v>975000</v>
      </c>
      <c r="D24" s="89">
        <f>SUM(D14:D23)</f>
        <v>141592.4</v>
      </c>
      <c r="E24" s="89">
        <f>SUM(E14:E23)</f>
        <v>646898.2</v>
      </c>
      <c r="F24" s="104"/>
    </row>
    <row r="25" spans="1:6" s="43" customFormat="1" ht="21">
      <c r="A25" s="91" t="s">
        <v>97</v>
      </c>
      <c r="B25" s="50">
        <v>413000</v>
      </c>
      <c r="C25" s="82"/>
      <c r="D25" s="82"/>
      <c r="E25" s="82"/>
      <c r="F25" s="109"/>
    </row>
    <row r="26" spans="1:6" s="42" customFormat="1" ht="21">
      <c r="A26" s="84" t="s">
        <v>98</v>
      </c>
      <c r="B26" s="24">
        <v>413003</v>
      </c>
      <c r="C26" s="81">
        <v>600000</v>
      </c>
      <c r="D26" s="81">
        <v>159098.6</v>
      </c>
      <c r="E26" s="81">
        <v>206442.94</v>
      </c>
      <c r="F26" s="107"/>
    </row>
    <row r="27" spans="1:6" s="42" customFormat="1" ht="21">
      <c r="A27" s="108" t="s">
        <v>18</v>
      </c>
      <c r="B27" s="50"/>
      <c r="C27" s="89">
        <f>SUM(C26:C26)</f>
        <v>600000</v>
      </c>
      <c r="D27" s="89">
        <f>SUM(D26:D26)</f>
        <v>159098.6</v>
      </c>
      <c r="E27" s="89">
        <f>SUM(E26:E26)</f>
        <v>206442.94</v>
      </c>
      <c r="F27" s="110"/>
    </row>
    <row r="28" spans="1:6" s="43" customFormat="1" ht="21">
      <c r="A28" s="91" t="s">
        <v>99</v>
      </c>
      <c r="B28" s="50">
        <v>415000</v>
      </c>
      <c r="C28" s="82"/>
      <c r="D28" s="82"/>
      <c r="E28" s="82"/>
      <c r="F28" s="109"/>
    </row>
    <row r="29" spans="1:6" s="42" customFormat="1" ht="21">
      <c r="A29" s="84" t="s">
        <v>100</v>
      </c>
      <c r="B29" s="24">
        <v>415004</v>
      </c>
      <c r="C29" s="81">
        <v>90000</v>
      </c>
      <c r="D29" s="81">
        <v>14500</v>
      </c>
      <c r="E29" s="81">
        <v>52500</v>
      </c>
      <c r="F29" s="107"/>
    </row>
    <row r="30" spans="1:6" s="42" customFormat="1" ht="21">
      <c r="A30" s="84" t="s">
        <v>108</v>
      </c>
      <c r="B30" s="24">
        <v>415999</v>
      </c>
      <c r="C30" s="81">
        <v>20000</v>
      </c>
      <c r="D30" s="81">
        <v>0</v>
      </c>
      <c r="E30" s="81">
        <v>0</v>
      </c>
      <c r="F30" s="107"/>
    </row>
    <row r="31" spans="1:6" s="42" customFormat="1" ht="21">
      <c r="A31" s="108" t="s">
        <v>18</v>
      </c>
      <c r="B31" s="50"/>
      <c r="C31" s="118">
        <f>SUM(C29:C30)</f>
        <v>110000</v>
      </c>
      <c r="D31" s="118">
        <f>SUM(D29:D30)</f>
        <v>14500</v>
      </c>
      <c r="E31" s="118">
        <f>SUM(E29:E30)</f>
        <v>52500</v>
      </c>
      <c r="F31" s="110"/>
    </row>
    <row r="32" spans="1:6" s="124" customFormat="1" ht="21">
      <c r="A32" s="195" t="s">
        <v>46</v>
      </c>
      <c r="B32" s="196"/>
      <c r="C32" s="120">
        <f>C12+C24+C27+C31</f>
        <v>4965000</v>
      </c>
      <c r="D32" s="120">
        <f>D12+D24+D27+D31</f>
        <v>416272.35</v>
      </c>
      <c r="E32" s="120">
        <f>E12+E24+E27+E31</f>
        <v>1027676.6699999999</v>
      </c>
      <c r="F32" s="123"/>
    </row>
    <row r="33" spans="1:6" s="117" customFormat="1" ht="21">
      <c r="A33" s="114"/>
      <c r="B33" s="115"/>
      <c r="C33" s="56"/>
      <c r="D33" s="56"/>
      <c r="E33" s="56"/>
      <c r="F33" s="112"/>
    </row>
    <row r="34" spans="1:6" s="117" customFormat="1" ht="21">
      <c r="A34" s="114"/>
      <c r="B34" s="115"/>
      <c r="C34" s="56"/>
      <c r="D34" s="56"/>
      <c r="E34" s="56"/>
      <c r="F34" s="112"/>
    </row>
    <row r="35" spans="1:6" s="117" customFormat="1" ht="21">
      <c r="A35" s="114"/>
      <c r="B35" s="115"/>
      <c r="C35" s="56"/>
      <c r="D35" s="56"/>
      <c r="E35" s="56"/>
      <c r="F35" s="112"/>
    </row>
    <row r="36" spans="1:6" s="117" customFormat="1" ht="21">
      <c r="A36" s="114"/>
      <c r="B36" s="115"/>
      <c r="C36" s="56"/>
      <c r="D36" s="56"/>
      <c r="E36" s="56"/>
      <c r="F36" s="112"/>
    </row>
    <row r="37" spans="1:6" s="117" customFormat="1" ht="21">
      <c r="A37" s="114"/>
      <c r="B37" s="115"/>
      <c r="C37" s="56"/>
      <c r="D37" s="56"/>
      <c r="E37" s="56"/>
      <c r="F37" s="112"/>
    </row>
    <row r="38" spans="1:6" s="117" customFormat="1" ht="21">
      <c r="A38" s="191" t="s">
        <v>203</v>
      </c>
      <c r="B38" s="191"/>
      <c r="C38" s="191"/>
      <c r="D38" s="191"/>
      <c r="E38" s="191"/>
      <c r="F38" s="191"/>
    </row>
    <row r="39" spans="1:6" s="117" customFormat="1" ht="21">
      <c r="A39" s="187" t="s">
        <v>202</v>
      </c>
      <c r="B39" s="187"/>
      <c r="C39" s="187"/>
      <c r="D39" s="187"/>
      <c r="E39" s="187"/>
      <c r="F39" s="187"/>
    </row>
    <row r="40" spans="1:6" s="117" customFormat="1" ht="21">
      <c r="A40" s="199"/>
      <c r="B40" s="199"/>
      <c r="C40" s="199"/>
      <c r="D40" s="199"/>
      <c r="E40" s="199"/>
      <c r="F40" s="199"/>
    </row>
    <row r="41" spans="1:6" s="117" customFormat="1" ht="21">
      <c r="A41" s="187" t="s">
        <v>145</v>
      </c>
      <c r="B41" s="187"/>
      <c r="C41" s="187"/>
      <c r="D41" s="187"/>
      <c r="E41" s="187"/>
      <c r="F41" s="112"/>
    </row>
    <row r="42" spans="1:6" s="117" customFormat="1" ht="21">
      <c r="A42" s="197" t="s">
        <v>91</v>
      </c>
      <c r="B42" s="197"/>
      <c r="C42" s="197"/>
      <c r="D42" s="197"/>
      <c r="E42" s="197"/>
      <c r="F42" s="112"/>
    </row>
    <row r="43" spans="1:6" s="117" customFormat="1" ht="21">
      <c r="A43" s="198" t="s">
        <v>271</v>
      </c>
      <c r="B43" s="198"/>
      <c r="C43" s="198"/>
      <c r="D43" s="198"/>
      <c r="E43" s="198"/>
      <c r="F43" s="112"/>
    </row>
    <row r="44" spans="1:6" s="117" customFormat="1" ht="21">
      <c r="A44" s="189" t="s">
        <v>112</v>
      </c>
      <c r="B44" s="189" t="s">
        <v>1</v>
      </c>
      <c r="C44" s="192" t="s">
        <v>27</v>
      </c>
      <c r="D44" s="192" t="s">
        <v>110</v>
      </c>
      <c r="E44" s="192" t="s">
        <v>109</v>
      </c>
      <c r="F44" s="112"/>
    </row>
    <row r="45" spans="1:6" s="117" customFormat="1" ht="21">
      <c r="A45" s="190"/>
      <c r="B45" s="190"/>
      <c r="C45" s="193"/>
      <c r="D45" s="193"/>
      <c r="E45" s="193"/>
      <c r="F45" s="112"/>
    </row>
    <row r="46" spans="1:6" s="122" customFormat="1" ht="21">
      <c r="A46" s="194" t="s">
        <v>31</v>
      </c>
      <c r="B46" s="194"/>
      <c r="C46" s="120">
        <f>C32</f>
        <v>4965000</v>
      </c>
      <c r="D46" s="120">
        <f>D32</f>
        <v>416272.35</v>
      </c>
      <c r="E46" s="120">
        <f>E32</f>
        <v>1027676.6699999999</v>
      </c>
      <c r="F46" s="121"/>
    </row>
    <row r="47" spans="1:6" s="43" customFormat="1" ht="21">
      <c r="A47" s="91" t="s">
        <v>101</v>
      </c>
      <c r="B47" s="50"/>
      <c r="C47" s="82"/>
      <c r="D47" s="82"/>
      <c r="E47" s="82"/>
      <c r="F47" s="109"/>
    </row>
    <row r="48" spans="1:6" s="43" customFormat="1" ht="21">
      <c r="A48" s="91" t="s">
        <v>102</v>
      </c>
      <c r="B48" s="50">
        <v>421000</v>
      </c>
      <c r="C48" s="82"/>
      <c r="D48" s="82"/>
      <c r="E48" s="82"/>
      <c r="F48" s="109"/>
    </row>
    <row r="49" spans="1:6" s="42" customFormat="1" ht="21">
      <c r="A49" s="84" t="s">
        <v>147</v>
      </c>
      <c r="B49" s="24">
        <v>421002</v>
      </c>
      <c r="C49" s="81">
        <v>9000000</v>
      </c>
      <c r="D49" s="81">
        <v>0</v>
      </c>
      <c r="E49" s="81">
        <v>2176672.21</v>
      </c>
      <c r="F49" s="107"/>
    </row>
    <row r="50" spans="1:6" s="42" customFormat="1" ht="21">
      <c r="A50" s="84" t="s">
        <v>146</v>
      </c>
      <c r="B50" s="24">
        <v>421004</v>
      </c>
      <c r="C50" s="81">
        <v>4500000</v>
      </c>
      <c r="D50" s="81">
        <v>931392.27</v>
      </c>
      <c r="E50" s="81">
        <v>1444408.46</v>
      </c>
      <c r="F50" s="107"/>
    </row>
    <row r="51" spans="1:6" s="42" customFormat="1" ht="21">
      <c r="A51" s="84" t="s">
        <v>148</v>
      </c>
      <c r="B51" s="24">
        <v>421005</v>
      </c>
      <c r="C51" s="81">
        <v>800000</v>
      </c>
      <c r="D51" s="81">
        <v>189897.91</v>
      </c>
      <c r="E51" s="81">
        <v>267535.69</v>
      </c>
      <c r="F51" s="107"/>
    </row>
    <row r="52" spans="1:6" s="42" customFormat="1" ht="21">
      <c r="A52" s="84" t="s">
        <v>149</v>
      </c>
      <c r="B52" s="24">
        <v>421006</v>
      </c>
      <c r="C52" s="81">
        <v>1500000</v>
      </c>
      <c r="D52" s="81">
        <v>350696.68</v>
      </c>
      <c r="E52" s="81">
        <v>697396.42</v>
      </c>
      <c r="F52" s="107"/>
    </row>
    <row r="53" spans="1:6" s="42" customFormat="1" ht="21">
      <c r="A53" s="84" t="s">
        <v>150</v>
      </c>
      <c r="B53" s="24">
        <v>421007</v>
      </c>
      <c r="C53" s="81">
        <v>2500000</v>
      </c>
      <c r="D53" s="81">
        <v>484208.87</v>
      </c>
      <c r="E53" s="81">
        <v>1007930.75</v>
      </c>
      <c r="F53" s="107"/>
    </row>
    <row r="54" spans="1:6" s="42" customFormat="1" ht="21">
      <c r="A54" s="84" t="s">
        <v>151</v>
      </c>
      <c r="B54" s="24">
        <v>421012</v>
      </c>
      <c r="C54" s="81">
        <v>50000</v>
      </c>
      <c r="D54" s="81">
        <v>0</v>
      </c>
      <c r="E54" s="81">
        <v>0</v>
      </c>
      <c r="F54" s="107"/>
    </row>
    <row r="55" spans="1:6" s="42" customFormat="1" ht="21">
      <c r="A55" s="84" t="s">
        <v>152</v>
      </c>
      <c r="B55" s="24">
        <v>421013</v>
      </c>
      <c r="C55" s="81">
        <v>130000</v>
      </c>
      <c r="D55" s="81">
        <v>0</v>
      </c>
      <c r="E55" s="81">
        <v>38733.81</v>
      </c>
      <c r="F55" s="107"/>
    </row>
    <row r="56" spans="1:6" s="42" customFormat="1" ht="21">
      <c r="A56" s="84" t="s">
        <v>153</v>
      </c>
      <c r="B56" s="24">
        <v>421015</v>
      </c>
      <c r="C56" s="81">
        <v>29419270</v>
      </c>
      <c r="D56" s="81">
        <v>2031220</v>
      </c>
      <c r="E56" s="81">
        <v>7402247</v>
      </c>
      <c r="F56" s="107"/>
    </row>
    <row r="57" spans="1:6" s="42" customFormat="1" ht="21">
      <c r="A57" s="111" t="s">
        <v>231</v>
      </c>
      <c r="B57" s="24">
        <v>421014</v>
      </c>
      <c r="C57" s="81">
        <v>8000</v>
      </c>
      <c r="D57" s="81">
        <v>8644</v>
      </c>
      <c r="E57" s="81">
        <v>8644</v>
      </c>
      <c r="F57" s="107"/>
    </row>
    <row r="58" spans="1:6" s="42" customFormat="1" ht="21">
      <c r="A58" s="111" t="s">
        <v>232</v>
      </c>
      <c r="B58" s="24">
        <v>421017</v>
      </c>
      <c r="C58" s="81">
        <v>12000</v>
      </c>
      <c r="D58" s="81">
        <v>0</v>
      </c>
      <c r="E58" s="81">
        <v>0</v>
      </c>
      <c r="F58" s="107"/>
    </row>
    <row r="59" spans="1:6" s="42" customFormat="1" ht="21">
      <c r="A59" s="108" t="s">
        <v>18</v>
      </c>
      <c r="B59" s="50"/>
      <c r="C59" s="89">
        <f>SUM(C49:C58)</f>
        <v>47919270</v>
      </c>
      <c r="D59" s="89">
        <f>SUM(D49:D58)</f>
        <v>3996059.73</v>
      </c>
      <c r="E59" s="89">
        <f>SUM(E49:E58)</f>
        <v>13043568.34</v>
      </c>
      <c r="F59" s="110"/>
    </row>
    <row r="60" spans="1:6" s="42" customFormat="1" ht="21">
      <c r="A60" s="84" t="s">
        <v>103</v>
      </c>
      <c r="B60" s="24"/>
      <c r="C60" s="81"/>
      <c r="D60" s="81"/>
      <c r="E60" s="81"/>
      <c r="F60" s="107"/>
    </row>
    <row r="61" spans="1:6" s="42" customFormat="1" ht="21">
      <c r="A61" s="84" t="s">
        <v>234</v>
      </c>
      <c r="B61" s="125">
        <v>430000</v>
      </c>
      <c r="C61" s="81"/>
      <c r="D61" s="81"/>
      <c r="E61" s="81"/>
      <c r="F61" s="107"/>
    </row>
    <row r="62" spans="1:6" s="42" customFormat="1" ht="21">
      <c r="A62" s="169" t="s">
        <v>233</v>
      </c>
      <c r="B62" s="24">
        <v>431002</v>
      </c>
      <c r="C62" s="81">
        <v>10500000</v>
      </c>
      <c r="D62" s="81">
        <v>3026962</v>
      </c>
      <c r="E62" s="81">
        <v>4771207</v>
      </c>
      <c r="F62" s="107"/>
    </row>
    <row r="63" spans="1:6" s="124" customFormat="1" ht="21">
      <c r="A63" s="170" t="s">
        <v>18</v>
      </c>
      <c r="B63" s="125"/>
      <c r="C63" s="120">
        <f>SUM(C62)</f>
        <v>10500000</v>
      </c>
      <c r="D63" s="120">
        <f>SUM(D62)</f>
        <v>3026962</v>
      </c>
      <c r="E63" s="120">
        <f>SUM(E62)</f>
        <v>4771207</v>
      </c>
      <c r="F63" s="123"/>
    </row>
    <row r="64" spans="1:6" s="42" customFormat="1" ht="21">
      <c r="A64" s="84" t="s">
        <v>235</v>
      </c>
      <c r="B64" s="24">
        <v>440000</v>
      </c>
      <c r="C64" s="81"/>
      <c r="D64" s="81"/>
      <c r="E64" s="81"/>
      <c r="F64" s="107"/>
    </row>
    <row r="65" spans="1:6" s="42" customFormat="1" ht="21">
      <c r="A65" s="84" t="s">
        <v>236</v>
      </c>
      <c r="B65" s="24">
        <v>441000</v>
      </c>
      <c r="C65" s="81"/>
      <c r="D65" s="81"/>
      <c r="E65" s="81"/>
      <c r="F65" s="107"/>
    </row>
    <row r="66" spans="1:6" s="42" customFormat="1" ht="21">
      <c r="A66" s="84" t="s">
        <v>237</v>
      </c>
      <c r="B66" s="24">
        <v>441001</v>
      </c>
      <c r="C66" s="81">
        <v>0</v>
      </c>
      <c r="D66" s="81">
        <v>197400</v>
      </c>
      <c r="E66" s="81">
        <v>197400</v>
      </c>
      <c r="F66" s="107"/>
    </row>
    <row r="67" spans="1:6" s="42" customFormat="1" ht="21">
      <c r="A67" s="84" t="s">
        <v>238</v>
      </c>
      <c r="B67" s="24">
        <v>441001</v>
      </c>
      <c r="C67" s="81">
        <v>0</v>
      </c>
      <c r="D67" s="81">
        <v>31500</v>
      </c>
      <c r="E67" s="81">
        <v>31500</v>
      </c>
      <c r="F67" s="107"/>
    </row>
    <row r="68" spans="1:6" s="42" customFormat="1" ht="21">
      <c r="A68" s="84" t="s">
        <v>239</v>
      </c>
      <c r="B68" s="24">
        <v>441001</v>
      </c>
      <c r="C68" s="81">
        <v>0</v>
      </c>
      <c r="D68" s="81">
        <v>11445</v>
      </c>
      <c r="E68" s="81">
        <v>11445</v>
      </c>
      <c r="F68" s="107"/>
    </row>
    <row r="69" spans="1:6" s="42" customFormat="1" ht="21">
      <c r="A69" s="84" t="s">
        <v>240</v>
      </c>
      <c r="B69" s="24">
        <v>441002</v>
      </c>
      <c r="C69" s="81">
        <v>0</v>
      </c>
      <c r="D69" s="81">
        <v>682000</v>
      </c>
      <c r="E69" s="81">
        <v>2744200</v>
      </c>
      <c r="F69" s="107"/>
    </row>
    <row r="70" spans="1:6" s="42" customFormat="1" ht="21">
      <c r="A70" s="84" t="s">
        <v>241</v>
      </c>
      <c r="B70" s="24">
        <v>441002</v>
      </c>
      <c r="C70" s="81">
        <v>0</v>
      </c>
      <c r="D70" s="81">
        <v>305300</v>
      </c>
      <c r="E70" s="81">
        <v>576800</v>
      </c>
      <c r="F70" s="107"/>
    </row>
    <row r="71" spans="1:6" s="42" customFormat="1" ht="21">
      <c r="A71" s="84" t="s">
        <v>259</v>
      </c>
      <c r="B71" s="24"/>
      <c r="C71" s="81"/>
      <c r="D71" s="81">
        <v>0</v>
      </c>
      <c r="E71" s="81">
        <v>1052119</v>
      </c>
      <c r="F71" s="107"/>
    </row>
    <row r="72" spans="1:6" s="42" customFormat="1" ht="21">
      <c r="A72" s="84" t="s">
        <v>272</v>
      </c>
      <c r="B72" s="24"/>
      <c r="C72" s="81"/>
      <c r="D72" s="81">
        <v>170000</v>
      </c>
      <c r="E72" s="81">
        <v>170000</v>
      </c>
      <c r="F72" s="107"/>
    </row>
    <row r="73" spans="1:6" s="42" customFormat="1" ht="21">
      <c r="A73" s="108" t="s">
        <v>18</v>
      </c>
      <c r="B73" s="50"/>
      <c r="C73" s="89">
        <f>SUM(C62)</f>
        <v>10500000</v>
      </c>
      <c r="D73" s="89">
        <f>SUM(D66:D72)</f>
        <v>1397645</v>
      </c>
      <c r="E73" s="89">
        <f>SUM(E66:E72)</f>
        <v>4783464</v>
      </c>
      <c r="F73" s="110"/>
    </row>
    <row r="74" spans="1:6" s="43" customFormat="1" ht="21.75" thickBot="1">
      <c r="A74" s="119" t="s">
        <v>104</v>
      </c>
      <c r="B74" s="95"/>
      <c r="C74" s="86">
        <f>C46+C59+C73</f>
        <v>63384270</v>
      </c>
      <c r="D74" s="86">
        <f>D46+D59+D63+D73</f>
        <v>8836939.08</v>
      </c>
      <c r="E74" s="86">
        <f>E46+E59+E63+E73</f>
        <v>23625916.009999998</v>
      </c>
      <c r="F74" s="113"/>
    </row>
    <row r="75" spans="1:6" s="43" customFormat="1" ht="21.75" thickTop="1">
      <c r="A75" s="114"/>
      <c r="B75" s="115"/>
      <c r="C75" s="56"/>
      <c r="D75" s="56"/>
      <c r="E75" s="56"/>
      <c r="F75" s="56"/>
    </row>
    <row r="76" spans="1:6" s="43" customFormat="1" ht="21">
      <c r="A76" s="114"/>
      <c r="B76" s="115"/>
      <c r="C76" s="56"/>
      <c r="D76" s="56"/>
      <c r="E76" s="56"/>
      <c r="F76" s="56"/>
    </row>
    <row r="77" spans="1:6" s="43" customFormat="1" ht="21">
      <c r="A77" s="191" t="s">
        <v>203</v>
      </c>
      <c r="B77" s="191"/>
      <c r="C77" s="191"/>
      <c r="D77" s="191"/>
      <c r="E77" s="191"/>
      <c r="F77" s="191"/>
    </row>
    <row r="78" spans="1:6" s="42" customFormat="1" ht="21">
      <c r="A78" s="187" t="s">
        <v>202</v>
      </c>
      <c r="B78" s="187"/>
      <c r="C78" s="187"/>
      <c r="D78" s="187"/>
      <c r="E78" s="187"/>
      <c r="F78" s="187"/>
    </row>
    <row r="79" spans="1:6" s="42" customFormat="1" ht="21">
      <c r="A79" s="187" t="s">
        <v>121</v>
      </c>
      <c r="B79" s="187"/>
      <c r="C79" s="187"/>
      <c r="D79" s="187"/>
      <c r="E79" s="187"/>
      <c r="F79" s="187"/>
    </row>
    <row r="80" spans="1:6" s="25" customFormat="1" ht="21">
      <c r="A80" s="187"/>
      <c r="B80" s="187"/>
      <c r="C80" s="187"/>
      <c r="D80" s="187"/>
      <c r="E80" s="187"/>
      <c r="F80" s="187"/>
    </row>
    <row r="81" spans="1:6" s="25" customFormat="1" ht="21">
      <c r="A81" s="1"/>
      <c r="B81" s="24"/>
      <c r="C81" s="22"/>
      <c r="D81" s="22"/>
      <c r="E81" s="1"/>
      <c r="F81" s="22"/>
    </row>
    <row r="82" spans="1:6" s="25" customFormat="1" ht="21">
      <c r="A82" s="1"/>
      <c r="B82" s="24"/>
      <c r="C82" s="22"/>
      <c r="D82" s="22"/>
      <c r="E82" s="1"/>
      <c r="F82" s="22"/>
    </row>
    <row r="83" spans="1:6" s="25" customFormat="1" ht="21">
      <c r="A83" s="1"/>
      <c r="B83" s="24"/>
      <c r="C83" s="22"/>
      <c r="D83" s="22"/>
      <c r="E83" s="1"/>
      <c r="F83" s="22"/>
    </row>
    <row r="84" spans="2:6" s="1" customFormat="1" ht="21">
      <c r="B84" s="24"/>
      <c r="C84" s="22"/>
      <c r="D84" s="22"/>
      <c r="F84" s="22"/>
    </row>
    <row r="85" spans="2:6" s="1" customFormat="1" ht="21">
      <c r="B85" s="24"/>
      <c r="C85" s="22"/>
      <c r="D85" s="22"/>
      <c r="F85" s="22"/>
    </row>
    <row r="86" spans="2:6" s="1" customFormat="1" ht="21">
      <c r="B86" s="24"/>
      <c r="C86" s="22"/>
      <c r="D86" s="22"/>
      <c r="F86" s="22"/>
    </row>
    <row r="87" spans="2:6" s="1" customFormat="1" ht="21">
      <c r="B87" s="24"/>
      <c r="C87" s="22"/>
      <c r="D87" s="22"/>
      <c r="F87" s="22"/>
    </row>
    <row r="88" spans="2:6" s="1" customFormat="1" ht="21">
      <c r="B88" s="24"/>
      <c r="C88" s="22"/>
      <c r="D88" s="22"/>
      <c r="F88" s="22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  <row r="93" spans="1:6" s="3" customFormat="1" ht="23.25">
      <c r="A93" s="1"/>
      <c r="B93" s="24"/>
      <c r="C93" s="22"/>
      <c r="D93" s="22"/>
      <c r="E93" s="1"/>
      <c r="F93" s="44"/>
    </row>
    <row r="94" spans="1:6" s="3" customFormat="1" ht="23.25">
      <c r="A94" s="1"/>
      <c r="B94" s="24"/>
      <c r="C94" s="22"/>
      <c r="D94" s="22"/>
      <c r="E94" s="1"/>
      <c r="F94" s="44"/>
    </row>
    <row r="95" spans="1:6" s="3" customFormat="1" ht="23.25">
      <c r="A95" s="1"/>
      <c r="B95" s="24"/>
      <c r="C95" s="22"/>
      <c r="D95" s="22"/>
      <c r="E95" s="1"/>
      <c r="F95" s="44"/>
    </row>
    <row r="96" spans="1:6" s="3" customFormat="1" ht="23.25">
      <c r="A96" s="1"/>
      <c r="B96" s="24"/>
      <c r="C96" s="22"/>
      <c r="D96" s="22"/>
      <c r="E96" s="1"/>
      <c r="F96" s="44"/>
    </row>
    <row r="97" spans="1:6" s="3" customFormat="1" ht="23.25">
      <c r="A97" s="1"/>
      <c r="B97" s="24"/>
      <c r="C97" s="22"/>
      <c r="D97" s="22"/>
      <c r="E97" s="1"/>
      <c r="F97" s="44"/>
    </row>
    <row r="98" spans="1:6" s="3" customFormat="1" ht="23.25">
      <c r="A98" s="1"/>
      <c r="B98" s="24"/>
      <c r="C98" s="22"/>
      <c r="D98" s="22"/>
      <c r="E98" s="1"/>
      <c r="F98" s="44"/>
    </row>
    <row r="99" spans="1:6" s="3" customFormat="1" ht="23.25">
      <c r="A99" s="1"/>
      <c r="B99" s="24"/>
      <c r="C99" s="22"/>
      <c r="D99" s="22"/>
      <c r="E99" s="1"/>
      <c r="F99" s="44"/>
    </row>
    <row r="100" spans="1:6" s="3" customFormat="1" ht="23.25">
      <c r="A100" s="1"/>
      <c r="B100" s="24"/>
      <c r="C100" s="22"/>
      <c r="D100" s="22"/>
      <c r="E100" s="1"/>
      <c r="F100" s="44"/>
    </row>
    <row r="101" spans="1:6" s="3" customFormat="1" ht="23.25">
      <c r="A101" s="1"/>
      <c r="B101" s="24"/>
      <c r="C101" s="22"/>
      <c r="D101" s="22"/>
      <c r="E101" s="1"/>
      <c r="F101" s="44"/>
    </row>
    <row r="102" spans="1:6" s="3" customFormat="1" ht="23.25">
      <c r="A102" s="1"/>
      <c r="B102" s="24"/>
      <c r="C102" s="22"/>
      <c r="D102" s="22"/>
      <c r="E102" s="1"/>
      <c r="F102" s="44"/>
    </row>
  </sheetData>
  <sheetProtection/>
  <mergeCells count="25">
    <mergeCell ref="A80:F80"/>
    <mergeCell ref="A1:E1"/>
    <mergeCell ref="A2:E2"/>
    <mergeCell ref="A3:E3"/>
    <mergeCell ref="B4:B5"/>
    <mergeCell ref="C4:C5"/>
    <mergeCell ref="D4:D5"/>
    <mergeCell ref="A44:A45"/>
    <mergeCell ref="A39:F39"/>
    <mergeCell ref="A40:F40"/>
    <mergeCell ref="A79:F79"/>
    <mergeCell ref="A78:F78"/>
    <mergeCell ref="B44:B45"/>
    <mergeCell ref="C44:C45"/>
    <mergeCell ref="D44:D45"/>
    <mergeCell ref="E44:E45"/>
    <mergeCell ref="A4:A5"/>
    <mergeCell ref="A77:F77"/>
    <mergeCell ref="E4:E5"/>
    <mergeCell ref="A46:B46"/>
    <mergeCell ref="A32:B32"/>
    <mergeCell ref="A38:F38"/>
    <mergeCell ref="A41:E41"/>
    <mergeCell ref="A42:E42"/>
    <mergeCell ref="A43:E43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A71" sqref="A71"/>
    </sheetView>
  </sheetViews>
  <sheetFormatPr defaultColWidth="9.140625" defaultRowHeight="21.75"/>
  <cols>
    <col min="1" max="1" width="40.140625" style="2" customWidth="1"/>
    <col min="2" max="2" width="13.8515625" style="74" customWidth="1"/>
    <col min="3" max="3" width="14.00390625" style="74" customWidth="1"/>
    <col min="4" max="4" width="13.57421875" style="74" customWidth="1"/>
  </cols>
  <sheetData>
    <row r="1" spans="1:4" s="46" customFormat="1" ht="21">
      <c r="A1" s="201" t="s">
        <v>79</v>
      </c>
      <c r="B1" s="201"/>
      <c r="C1" s="201"/>
      <c r="D1" s="201"/>
    </row>
    <row r="2" spans="1:4" s="46" customFormat="1" ht="21">
      <c r="A2" s="201" t="s">
        <v>86</v>
      </c>
      <c r="B2" s="201"/>
      <c r="C2" s="201"/>
      <c r="D2" s="201"/>
    </row>
    <row r="3" spans="1:4" s="46" customFormat="1" ht="21">
      <c r="A3" s="47" t="s">
        <v>87</v>
      </c>
      <c r="B3" s="61" t="s">
        <v>88</v>
      </c>
      <c r="C3" s="62" t="s">
        <v>89</v>
      </c>
      <c r="D3" s="63" t="s">
        <v>90</v>
      </c>
    </row>
    <row r="4" spans="1:4" s="46" customFormat="1" ht="21">
      <c r="A4" s="46" t="s">
        <v>49</v>
      </c>
      <c r="B4" s="64">
        <v>14985.63</v>
      </c>
      <c r="C4" s="64">
        <v>22569.64</v>
      </c>
      <c r="D4" s="64">
        <v>14985.63</v>
      </c>
    </row>
    <row r="5" spans="1:4" s="46" customFormat="1" ht="21">
      <c r="A5" s="46" t="s">
        <v>15</v>
      </c>
      <c r="B5" s="64">
        <v>32500</v>
      </c>
      <c r="C5" s="64">
        <v>0</v>
      </c>
      <c r="D5" s="65">
        <v>1533868</v>
      </c>
    </row>
    <row r="6" spans="1:4" s="46" customFormat="1" ht="21">
      <c r="A6" s="46" t="s">
        <v>16</v>
      </c>
      <c r="B6" s="64">
        <v>67.85</v>
      </c>
      <c r="C6" s="64">
        <v>0</v>
      </c>
      <c r="D6" s="65">
        <v>10469.87</v>
      </c>
    </row>
    <row r="7" spans="1:4" s="46" customFormat="1" ht="21">
      <c r="A7" s="46" t="s">
        <v>17</v>
      </c>
      <c r="B7" s="64">
        <v>81.423</v>
      </c>
      <c r="C7" s="64">
        <v>0</v>
      </c>
      <c r="D7" s="65">
        <v>12546.64</v>
      </c>
    </row>
    <row r="8" spans="1:4" s="46" customFormat="1" ht="21">
      <c r="A8" s="46" t="s">
        <v>50</v>
      </c>
      <c r="B8" s="64">
        <v>19000</v>
      </c>
      <c r="C8" s="64">
        <v>0</v>
      </c>
      <c r="D8" s="65">
        <v>251772.79</v>
      </c>
    </row>
    <row r="9" spans="1:4" s="46" customFormat="1" ht="21">
      <c r="A9" s="46" t="s">
        <v>258</v>
      </c>
      <c r="B9" s="64">
        <v>0</v>
      </c>
      <c r="C9" s="64">
        <v>0</v>
      </c>
      <c r="D9" s="65">
        <v>0</v>
      </c>
    </row>
    <row r="10" spans="1:4" s="46" customFormat="1" ht="21">
      <c r="A10" s="46" t="s">
        <v>275</v>
      </c>
      <c r="B10" s="64">
        <v>0</v>
      </c>
      <c r="C10" s="65">
        <v>0</v>
      </c>
      <c r="D10" s="65">
        <v>1000</v>
      </c>
    </row>
    <row r="11" spans="1:4" s="46" customFormat="1" ht="21">
      <c r="A11" s="46" t="s">
        <v>242</v>
      </c>
      <c r="B11" s="64">
        <v>0</v>
      </c>
      <c r="C11" s="64">
        <v>0</v>
      </c>
      <c r="D11" s="65">
        <v>551</v>
      </c>
    </row>
    <row r="12" spans="1:4" s="46" customFormat="1" ht="21">
      <c r="A12" s="46" t="s">
        <v>243</v>
      </c>
      <c r="B12" s="64">
        <v>26124</v>
      </c>
      <c r="C12" s="64">
        <v>29343</v>
      </c>
      <c r="D12" s="65">
        <v>26124</v>
      </c>
    </row>
    <row r="13" spans="1:4" s="47" customFormat="1" ht="21.75" thickBot="1">
      <c r="A13" s="66" t="s">
        <v>18</v>
      </c>
      <c r="B13" s="67">
        <f>SUM(B4:B12)</f>
        <v>92758.90299999999</v>
      </c>
      <c r="C13" s="67">
        <f>SUM(C4:C12)</f>
        <v>51912.64</v>
      </c>
      <c r="D13" s="67">
        <f>SUM(D4:D12)</f>
        <v>1851317.93</v>
      </c>
    </row>
    <row r="14" spans="1:4" s="46" customFormat="1" ht="21.75" thickTop="1">
      <c r="A14" s="47" t="s">
        <v>118</v>
      </c>
      <c r="B14" s="68"/>
      <c r="C14" s="68"/>
      <c r="D14" s="68"/>
    </row>
    <row r="15" spans="1:4" s="46" customFormat="1" ht="21">
      <c r="A15" s="47" t="s">
        <v>105</v>
      </c>
      <c r="B15" s="61" t="s">
        <v>88</v>
      </c>
      <c r="C15" s="62" t="s">
        <v>89</v>
      </c>
      <c r="D15" s="63" t="s">
        <v>90</v>
      </c>
    </row>
    <row r="16" spans="1:4" s="46" customFormat="1" ht="21">
      <c r="A16" s="46" t="s">
        <v>244</v>
      </c>
      <c r="B16" s="69">
        <v>0</v>
      </c>
      <c r="C16" s="69">
        <v>60376</v>
      </c>
      <c r="D16" s="69">
        <v>201915.45</v>
      </c>
    </row>
    <row r="17" spans="1:4" s="47" customFormat="1" ht="21.75" thickBot="1">
      <c r="A17" s="66" t="s">
        <v>18</v>
      </c>
      <c r="B17" s="67">
        <v>0</v>
      </c>
      <c r="C17" s="67">
        <f>SUM(C16:C16)</f>
        <v>60376</v>
      </c>
      <c r="D17" s="67">
        <f>SUM(D16:D16)</f>
        <v>201915.45</v>
      </c>
    </row>
    <row r="18" spans="1:4" s="46" customFormat="1" ht="21.75" thickTop="1">
      <c r="A18" s="47" t="s">
        <v>119</v>
      </c>
      <c r="B18" s="68"/>
      <c r="C18" s="68"/>
      <c r="D18" s="68"/>
    </row>
    <row r="19" spans="1:4" s="46" customFormat="1" ht="21">
      <c r="A19" s="47" t="s">
        <v>105</v>
      </c>
      <c r="B19" s="61" t="s">
        <v>88</v>
      </c>
      <c r="C19" s="62" t="s">
        <v>89</v>
      </c>
      <c r="D19" s="63" t="s">
        <v>90</v>
      </c>
    </row>
    <row r="20" spans="1:4" s="46" customFormat="1" ht="21">
      <c r="A20" s="46" t="s">
        <v>142</v>
      </c>
      <c r="B20" s="69">
        <v>0</v>
      </c>
      <c r="C20" s="69">
        <v>0</v>
      </c>
      <c r="D20" s="69">
        <v>540</v>
      </c>
    </row>
    <row r="21" spans="1:4" s="46" customFormat="1" ht="21">
      <c r="A21" s="46" t="s">
        <v>220</v>
      </c>
      <c r="B21" s="69">
        <v>0</v>
      </c>
      <c r="C21" s="69">
        <v>424149.75</v>
      </c>
      <c r="D21" s="69">
        <v>119628.6</v>
      </c>
    </row>
    <row r="22" spans="1:4" s="46" customFormat="1" ht="21">
      <c r="A22" s="46" t="s">
        <v>245</v>
      </c>
      <c r="B22" s="126">
        <v>0</v>
      </c>
      <c r="C22" s="126">
        <v>0</v>
      </c>
      <c r="D22" s="126">
        <v>684</v>
      </c>
    </row>
    <row r="23" spans="1:4" s="46" customFormat="1" ht="21">
      <c r="A23" s="46" t="s">
        <v>12</v>
      </c>
      <c r="B23" s="126">
        <v>0</v>
      </c>
      <c r="C23" s="126">
        <v>734900</v>
      </c>
      <c r="D23" s="126">
        <v>3259175</v>
      </c>
    </row>
    <row r="24" spans="1:4" s="46" customFormat="1" ht="21">
      <c r="A24" s="46" t="s">
        <v>13</v>
      </c>
      <c r="B24" s="126">
        <v>0</v>
      </c>
      <c r="C24" s="126">
        <v>0</v>
      </c>
      <c r="D24" s="126">
        <v>10044800</v>
      </c>
    </row>
    <row r="25" spans="1:4" s="46" customFormat="1" ht="21.75" thickBot="1">
      <c r="A25" s="66" t="s">
        <v>18</v>
      </c>
      <c r="B25" s="67">
        <v>0</v>
      </c>
      <c r="C25" s="67">
        <f>SUM(C20:C24)</f>
        <v>1159049.75</v>
      </c>
      <c r="D25" s="67">
        <f>SUM(D20:D24)</f>
        <v>13424827.6</v>
      </c>
    </row>
    <row r="26" spans="1:4" s="46" customFormat="1" ht="21.75" thickTop="1">
      <c r="A26" s="47" t="s">
        <v>260</v>
      </c>
      <c r="B26" s="70"/>
      <c r="C26" s="68"/>
      <c r="D26" s="68"/>
    </row>
    <row r="27" spans="1:4" s="46" customFormat="1" ht="21">
      <c r="A27" s="47" t="s">
        <v>120</v>
      </c>
      <c r="B27" s="61" t="s">
        <v>88</v>
      </c>
      <c r="C27" s="62" t="s">
        <v>89</v>
      </c>
      <c r="D27" s="63" t="s">
        <v>90</v>
      </c>
    </row>
    <row r="28" spans="1:4" s="46" customFormat="1" ht="21">
      <c r="A28" s="46" t="s">
        <v>122</v>
      </c>
      <c r="B28" s="71">
        <v>682000</v>
      </c>
      <c r="C28" s="69">
        <v>678500</v>
      </c>
      <c r="D28" s="69">
        <v>700100</v>
      </c>
    </row>
    <row r="29" spans="1:4" s="46" customFormat="1" ht="21">
      <c r="A29" s="46" t="s">
        <v>123</v>
      </c>
      <c r="B29" s="71">
        <v>305300</v>
      </c>
      <c r="C29" s="69">
        <v>89000</v>
      </c>
      <c r="D29" s="69">
        <v>309300</v>
      </c>
    </row>
    <row r="30" spans="1:4" s="46" customFormat="1" ht="21">
      <c r="A30" s="46" t="s">
        <v>246</v>
      </c>
      <c r="B30" s="71">
        <v>197400</v>
      </c>
      <c r="C30" s="69">
        <v>193170</v>
      </c>
      <c r="D30" s="69">
        <v>4230</v>
      </c>
    </row>
    <row r="31" spans="1:4" s="46" customFormat="1" ht="21">
      <c r="A31" s="46" t="s">
        <v>156</v>
      </c>
      <c r="B31" s="71">
        <v>31500</v>
      </c>
      <c r="C31" s="69">
        <v>26515</v>
      </c>
      <c r="D31" s="69">
        <v>4985</v>
      </c>
    </row>
    <row r="32" spans="1:4" s="46" customFormat="1" ht="21">
      <c r="A32" s="46" t="s">
        <v>124</v>
      </c>
      <c r="B32" s="71">
        <v>11445</v>
      </c>
      <c r="C32" s="69">
        <v>7440</v>
      </c>
      <c r="D32" s="69">
        <v>4005</v>
      </c>
    </row>
    <row r="33" spans="1:4" s="46" customFormat="1" ht="21">
      <c r="A33" s="184" t="s">
        <v>277</v>
      </c>
      <c r="B33" s="182">
        <v>0</v>
      </c>
      <c r="C33" s="126">
        <v>0</v>
      </c>
      <c r="D33" s="126">
        <v>1052119</v>
      </c>
    </row>
    <row r="34" spans="1:4" s="46" customFormat="1" ht="23.25">
      <c r="A34" s="183" t="s">
        <v>276</v>
      </c>
      <c r="B34" s="182">
        <v>170000</v>
      </c>
      <c r="C34" s="126">
        <v>0</v>
      </c>
      <c r="D34" s="126">
        <v>170000</v>
      </c>
    </row>
    <row r="35" spans="1:4" s="46" customFormat="1" ht="21.75" thickBot="1">
      <c r="A35" s="66" t="s">
        <v>18</v>
      </c>
      <c r="B35" s="67">
        <f>SUM(B28:B34)</f>
        <v>1397645</v>
      </c>
      <c r="C35" s="67">
        <f>SUM(C28:C34)</f>
        <v>994625</v>
      </c>
      <c r="D35" s="67">
        <f>SUM(D28:D34)</f>
        <v>2244739</v>
      </c>
    </row>
    <row r="36" spans="1:4" s="46" customFormat="1" ht="21.75" thickTop="1">
      <c r="A36" s="66"/>
      <c r="B36" s="72"/>
      <c r="C36" s="72"/>
      <c r="D36" s="72"/>
    </row>
    <row r="37" spans="1:6" s="46" customFormat="1" ht="21">
      <c r="A37" s="200" t="s">
        <v>208</v>
      </c>
      <c r="B37" s="200"/>
      <c r="C37" s="200"/>
      <c r="D37" s="200"/>
      <c r="E37" s="200"/>
      <c r="F37" s="148"/>
    </row>
    <row r="38" spans="1:6" s="19" customFormat="1" ht="21.75">
      <c r="A38" s="199" t="s">
        <v>209</v>
      </c>
      <c r="B38" s="199"/>
      <c r="C38" s="199"/>
      <c r="D38" s="199"/>
      <c r="E38" s="199"/>
      <c r="F38" s="149"/>
    </row>
    <row r="39" spans="1:6" s="19" customFormat="1" ht="21.75">
      <c r="A39" s="201" t="s">
        <v>79</v>
      </c>
      <c r="B39" s="201"/>
      <c r="C39" s="201"/>
      <c r="D39" s="201"/>
      <c r="E39" s="49"/>
      <c r="F39" s="49"/>
    </row>
    <row r="40" spans="1:6" s="19" customFormat="1" ht="21.75">
      <c r="A40" s="201" t="s">
        <v>86</v>
      </c>
      <c r="B40" s="201"/>
      <c r="C40" s="201"/>
      <c r="D40" s="201"/>
      <c r="E40" s="49"/>
      <c r="F40" s="49"/>
    </row>
    <row r="41" spans="1:4" s="19" customFormat="1" ht="21.75">
      <c r="A41" s="47" t="s">
        <v>125</v>
      </c>
      <c r="B41" s="70"/>
      <c r="C41" s="73"/>
      <c r="D41" s="73"/>
    </row>
    <row r="42" spans="1:4" s="19" customFormat="1" ht="21.75">
      <c r="A42" s="47" t="s">
        <v>120</v>
      </c>
      <c r="B42" s="61" t="s">
        <v>88</v>
      </c>
      <c r="C42" s="62" t="s">
        <v>89</v>
      </c>
      <c r="D42" s="63" t="s">
        <v>90</v>
      </c>
    </row>
    <row r="43" spans="1:4" s="19" customFormat="1" ht="21.75">
      <c r="A43" s="46" t="s">
        <v>122</v>
      </c>
      <c r="B43" s="71">
        <v>0</v>
      </c>
      <c r="C43" s="71">
        <v>0</v>
      </c>
      <c r="D43" s="71">
        <v>0</v>
      </c>
    </row>
    <row r="44" spans="1:4" s="19" customFormat="1" ht="21.75">
      <c r="A44" s="46" t="s">
        <v>123</v>
      </c>
      <c r="B44" s="71">
        <v>0</v>
      </c>
      <c r="C44" s="71">
        <v>0</v>
      </c>
      <c r="D44" s="71">
        <v>0</v>
      </c>
    </row>
    <row r="45" spans="1:4" s="19" customFormat="1" ht="21.75">
      <c r="A45" s="46" t="s">
        <v>210</v>
      </c>
      <c r="B45" s="71">
        <v>130800</v>
      </c>
      <c r="C45" s="71">
        <v>0</v>
      </c>
      <c r="D45" s="71">
        <v>0</v>
      </c>
    </row>
    <row r="46" spans="1:4" s="19" customFormat="1" ht="21.75">
      <c r="A46" s="46" t="s">
        <v>156</v>
      </c>
      <c r="B46" s="71">
        <v>18000</v>
      </c>
      <c r="C46" s="71">
        <v>0</v>
      </c>
      <c r="D46" s="71">
        <v>0</v>
      </c>
    </row>
    <row r="47" spans="1:4" s="19" customFormat="1" ht="21.75">
      <c r="A47" s="46" t="s">
        <v>124</v>
      </c>
      <c r="B47" s="71">
        <v>7440</v>
      </c>
      <c r="C47" s="71">
        <v>7440</v>
      </c>
      <c r="D47" s="71">
        <v>0</v>
      </c>
    </row>
    <row r="48" spans="1:4" s="19" customFormat="1" ht="21.75">
      <c r="A48" s="46" t="s">
        <v>200</v>
      </c>
      <c r="B48" s="69">
        <v>0</v>
      </c>
      <c r="C48" s="69">
        <v>0</v>
      </c>
      <c r="D48" s="69">
        <v>1890000</v>
      </c>
    </row>
    <row r="49" spans="1:4" s="19" customFormat="1" ht="21.75">
      <c r="A49" s="46" t="s">
        <v>215</v>
      </c>
      <c r="B49" s="126">
        <v>0</v>
      </c>
      <c r="C49" s="126">
        <v>0</v>
      </c>
      <c r="D49" s="126">
        <v>0</v>
      </c>
    </row>
    <row r="50" spans="1:4" s="47" customFormat="1" ht="21.75" thickBot="1">
      <c r="A50" s="66" t="s">
        <v>18</v>
      </c>
      <c r="B50" s="67">
        <f>SUM(B43:B49)</f>
        <v>156240</v>
      </c>
      <c r="C50" s="67">
        <f>SUM(C43:C49)</f>
        <v>7440</v>
      </c>
      <c r="D50" s="67">
        <f>SUM(D43:D49)</f>
        <v>1890000</v>
      </c>
    </row>
    <row r="51" spans="2:4" s="19" customFormat="1" ht="22.5" thickTop="1">
      <c r="B51" s="73"/>
      <c r="C51" s="73"/>
      <c r="D51" s="73"/>
    </row>
    <row r="52" spans="2:4" s="19" customFormat="1" ht="21.75">
      <c r="B52" s="73"/>
      <c r="C52" s="73"/>
      <c r="D52" s="73"/>
    </row>
    <row r="53" spans="2:4" s="19" customFormat="1" ht="21.75">
      <c r="B53" s="73"/>
      <c r="C53" s="73"/>
      <c r="D53" s="73"/>
    </row>
    <row r="54" spans="2:4" s="19" customFormat="1" ht="21.75">
      <c r="B54" s="73"/>
      <c r="C54" s="73"/>
      <c r="D54" s="73"/>
    </row>
    <row r="55" spans="2:4" s="19" customFormat="1" ht="21.75">
      <c r="B55" s="73"/>
      <c r="C55" s="73"/>
      <c r="D55" s="73"/>
    </row>
    <row r="56" spans="2:4" s="19" customFormat="1" ht="21.75">
      <c r="B56" s="73"/>
      <c r="C56" s="73"/>
      <c r="D56" s="73"/>
    </row>
    <row r="57" spans="2:4" s="19" customFormat="1" ht="21.75">
      <c r="B57" s="73"/>
      <c r="C57" s="73"/>
      <c r="D57" s="73"/>
    </row>
    <row r="58" spans="2:4" s="19" customFormat="1" ht="21.75">
      <c r="B58" s="73"/>
      <c r="C58" s="73"/>
      <c r="D58" s="73"/>
    </row>
    <row r="59" spans="2:4" s="19" customFormat="1" ht="21.75">
      <c r="B59" s="73"/>
      <c r="C59" s="73"/>
      <c r="D59" s="73"/>
    </row>
    <row r="60" spans="2:4" s="19" customFormat="1" ht="21.75">
      <c r="B60" s="73"/>
      <c r="C60" s="73"/>
      <c r="D60" s="73"/>
    </row>
    <row r="61" spans="5:6" ht="24">
      <c r="E61" s="19"/>
      <c r="F61" s="19"/>
    </row>
    <row r="62" spans="1:6" ht="21.75">
      <c r="A62" s="200" t="s">
        <v>208</v>
      </c>
      <c r="B62" s="200"/>
      <c r="C62" s="200"/>
      <c r="D62" s="200"/>
      <c r="E62" s="200"/>
      <c r="F62" s="148"/>
    </row>
    <row r="63" spans="1:6" ht="21.75">
      <c r="A63" s="199" t="s">
        <v>209</v>
      </c>
      <c r="B63" s="199"/>
      <c r="C63" s="199"/>
      <c r="D63" s="199"/>
      <c r="E63" s="199"/>
      <c r="F63" s="149"/>
    </row>
    <row r="64" spans="1:6" ht="21.75">
      <c r="A64" s="187" t="s">
        <v>121</v>
      </c>
      <c r="B64" s="187"/>
      <c r="C64" s="187"/>
      <c r="D64" s="187"/>
      <c r="E64" s="187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6"/>
  <sheetViews>
    <sheetView zoomScale="150" zoomScaleNormal="150" zoomScalePageLayoutView="0" workbookViewId="0" topLeftCell="A1">
      <selection activeCell="A71" sqref="A7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185" t="s">
        <v>73</v>
      </c>
      <c r="B1" s="185"/>
      <c r="C1" s="185"/>
      <c r="D1" s="185"/>
      <c r="E1" s="185"/>
    </row>
    <row r="2" spans="1:5" s="1" customFormat="1" ht="21">
      <c r="A2" s="202" t="s">
        <v>257</v>
      </c>
      <c r="B2" s="202"/>
      <c r="C2" s="202"/>
      <c r="D2" s="202"/>
      <c r="E2" s="202"/>
    </row>
    <row r="3" spans="1:5" s="1" customFormat="1" ht="21">
      <c r="A3" s="185" t="s">
        <v>22</v>
      </c>
      <c r="B3" s="185"/>
      <c r="C3" s="185"/>
      <c r="D3" s="185"/>
      <c r="E3" s="185"/>
    </row>
    <row r="4" spans="1:5" s="1" customFormat="1" ht="21.75" thickBot="1">
      <c r="A4" s="203" t="s">
        <v>274</v>
      </c>
      <c r="B4" s="204"/>
      <c r="C4" s="204"/>
      <c r="D4" s="204"/>
      <c r="E4" s="204"/>
    </row>
    <row r="5" spans="1:5" s="1" customFormat="1" ht="21.75" thickTop="1">
      <c r="A5" s="205" t="s">
        <v>23</v>
      </c>
      <c r="B5" s="206"/>
      <c r="C5" s="77"/>
      <c r="D5" s="77" t="s">
        <v>25</v>
      </c>
      <c r="E5" s="78" t="s">
        <v>24</v>
      </c>
    </row>
    <row r="6" spans="1:5" s="1" customFormat="1" ht="21">
      <c r="A6" s="79" t="s">
        <v>27</v>
      </c>
      <c r="B6" s="79" t="s">
        <v>29</v>
      </c>
      <c r="C6" s="77" t="s">
        <v>30</v>
      </c>
      <c r="D6" s="77" t="s">
        <v>26</v>
      </c>
      <c r="E6" s="79" t="s">
        <v>29</v>
      </c>
    </row>
    <row r="7" spans="1:5" s="1" customFormat="1" ht="21.75" thickBot="1">
      <c r="A7" s="80" t="s">
        <v>28</v>
      </c>
      <c r="B7" s="80" t="s">
        <v>28</v>
      </c>
      <c r="C7" s="80"/>
      <c r="D7" s="80"/>
      <c r="E7" s="80" t="s">
        <v>28</v>
      </c>
    </row>
    <row r="8" spans="1:8" s="1" customFormat="1" ht="21.75" thickTop="1">
      <c r="A8" s="81"/>
      <c r="B8" s="82">
        <v>63801654.08</v>
      </c>
      <c r="C8" s="50" t="s">
        <v>31</v>
      </c>
      <c r="D8" s="83"/>
      <c r="E8" s="82">
        <v>60935362.61</v>
      </c>
      <c r="H8" s="56"/>
    </row>
    <row r="9" spans="1:5" s="1" customFormat="1" ht="21">
      <c r="A9" s="81"/>
      <c r="B9" s="81"/>
      <c r="C9" s="51" t="s">
        <v>32</v>
      </c>
      <c r="D9" s="84"/>
      <c r="E9" s="81"/>
    </row>
    <row r="10" spans="1:5" s="1" customFormat="1" ht="21">
      <c r="A10" s="81">
        <v>3280000</v>
      </c>
      <c r="B10" s="65">
        <v>121835.53</v>
      </c>
      <c r="C10" s="1" t="s">
        <v>33</v>
      </c>
      <c r="D10" s="85">
        <v>411000</v>
      </c>
      <c r="E10" s="65">
        <v>101081.35</v>
      </c>
    </row>
    <row r="11" spans="1:5" s="1" customFormat="1" ht="21">
      <c r="A11" s="81">
        <v>975000</v>
      </c>
      <c r="B11" s="65">
        <v>646898.2</v>
      </c>
      <c r="C11" s="1" t="s">
        <v>34</v>
      </c>
      <c r="D11" s="85">
        <v>412000</v>
      </c>
      <c r="E11" s="65">
        <v>141592.4</v>
      </c>
    </row>
    <row r="12" spans="1:5" s="1" customFormat="1" ht="21">
      <c r="A12" s="81">
        <v>600000</v>
      </c>
      <c r="B12" s="65">
        <v>206442.94</v>
      </c>
      <c r="C12" s="1" t="s">
        <v>35</v>
      </c>
      <c r="D12" s="85">
        <v>413000</v>
      </c>
      <c r="E12" s="65">
        <v>159098.6</v>
      </c>
    </row>
    <row r="13" spans="1:5" s="1" customFormat="1" ht="21">
      <c r="A13" s="65">
        <v>0</v>
      </c>
      <c r="B13" s="65">
        <v>0</v>
      </c>
      <c r="C13" s="1" t="s">
        <v>36</v>
      </c>
      <c r="D13" s="85">
        <v>414000</v>
      </c>
      <c r="E13" s="65">
        <v>0</v>
      </c>
    </row>
    <row r="14" spans="1:5" s="1" customFormat="1" ht="21">
      <c r="A14" s="65">
        <v>110000</v>
      </c>
      <c r="B14" s="65">
        <v>52500</v>
      </c>
      <c r="C14" s="1" t="s">
        <v>37</v>
      </c>
      <c r="D14" s="85">
        <v>415000</v>
      </c>
      <c r="E14" s="65">
        <v>14500</v>
      </c>
    </row>
    <row r="15" spans="1:5" s="1" customFormat="1" ht="21">
      <c r="A15" s="65">
        <v>0</v>
      </c>
      <c r="B15" s="65">
        <v>0</v>
      </c>
      <c r="C15" s="1" t="s">
        <v>38</v>
      </c>
      <c r="D15" s="85">
        <v>416000</v>
      </c>
      <c r="E15" s="65">
        <v>0</v>
      </c>
    </row>
    <row r="16" spans="1:5" s="1" customFormat="1" ht="21">
      <c r="A16" s="81">
        <v>47919270</v>
      </c>
      <c r="B16" s="65">
        <v>13043568.34</v>
      </c>
      <c r="C16" s="1" t="s">
        <v>39</v>
      </c>
      <c r="D16" s="85">
        <v>421000</v>
      </c>
      <c r="E16" s="65">
        <v>3996059.73</v>
      </c>
    </row>
    <row r="17" spans="1:5" s="1" customFormat="1" ht="21">
      <c r="A17" s="81">
        <v>10500000</v>
      </c>
      <c r="B17" s="65">
        <v>4771207</v>
      </c>
      <c r="C17" s="1" t="s">
        <v>11</v>
      </c>
      <c r="D17" s="85">
        <v>430000</v>
      </c>
      <c r="E17" s="65">
        <v>3026962</v>
      </c>
    </row>
    <row r="18" spans="1:5" s="1" customFormat="1" ht="21">
      <c r="A18" s="81"/>
      <c r="B18" s="65">
        <v>4783464</v>
      </c>
      <c r="C18" s="1" t="s">
        <v>262</v>
      </c>
      <c r="D18" s="85"/>
      <c r="E18" s="65">
        <v>1397645</v>
      </c>
    </row>
    <row r="19" spans="1:5" s="1" customFormat="1" ht="21.75" thickBot="1">
      <c r="A19" s="86">
        <f>SUM(A8:A17)</f>
        <v>63384270</v>
      </c>
      <c r="B19" s="87">
        <f>SUM(B10:B18)</f>
        <v>23625916.009999998</v>
      </c>
      <c r="D19" s="84"/>
      <c r="E19" s="87">
        <f>SUM(E10:E18)</f>
        <v>8836939.08</v>
      </c>
    </row>
    <row r="20" spans="1:5" s="1" customFormat="1" ht="7.5" customHeight="1" thickTop="1">
      <c r="A20" s="22"/>
      <c r="B20" s="88"/>
      <c r="D20" s="85"/>
      <c r="E20" s="81">
        <v>0</v>
      </c>
    </row>
    <row r="21" spans="1:5" s="1" customFormat="1" ht="21">
      <c r="A21" s="22"/>
      <c r="B21" s="81">
        <v>239724.56</v>
      </c>
      <c r="C21" s="1" t="s">
        <v>127</v>
      </c>
      <c r="D21" s="85">
        <v>900</v>
      </c>
      <c r="E21" s="81">
        <v>92758.9</v>
      </c>
    </row>
    <row r="22" spans="1:5" s="1" customFormat="1" ht="21">
      <c r="A22" s="22"/>
      <c r="B22" s="81">
        <v>257984</v>
      </c>
      <c r="C22" s="1" t="s">
        <v>40</v>
      </c>
      <c r="D22" s="85" t="s">
        <v>69</v>
      </c>
      <c r="E22" s="81">
        <v>235784</v>
      </c>
    </row>
    <row r="23" spans="1:5" s="1" customFormat="1" ht="21">
      <c r="A23" s="22"/>
      <c r="B23" s="81">
        <v>1700340</v>
      </c>
      <c r="C23" s="1" t="s">
        <v>126</v>
      </c>
      <c r="D23" s="85"/>
      <c r="E23" s="81">
        <v>156240</v>
      </c>
    </row>
    <row r="24" spans="1:5" s="1" customFormat="1" ht="21">
      <c r="A24" s="22"/>
      <c r="B24" s="81">
        <v>307.05</v>
      </c>
      <c r="C24" s="1" t="s">
        <v>132</v>
      </c>
      <c r="D24" s="84"/>
      <c r="E24" s="81">
        <v>126.38</v>
      </c>
    </row>
    <row r="25" spans="1:5" s="1" customFormat="1" ht="21">
      <c r="A25" s="22"/>
      <c r="B25" s="65">
        <v>10800</v>
      </c>
      <c r="C25" s="1" t="s">
        <v>251</v>
      </c>
      <c r="D25" s="85"/>
      <c r="E25" s="65">
        <v>4000</v>
      </c>
    </row>
    <row r="26" spans="1:5" s="1" customFormat="1" ht="21">
      <c r="A26" s="22"/>
      <c r="B26" s="65">
        <v>6868</v>
      </c>
      <c r="C26" s="1" t="s">
        <v>14</v>
      </c>
      <c r="D26" s="85"/>
      <c r="E26" s="65">
        <v>0</v>
      </c>
    </row>
    <row r="27" spans="1:5" s="1" customFormat="1" ht="21">
      <c r="A27" s="22"/>
      <c r="B27" s="81"/>
      <c r="D27" s="85"/>
      <c r="E27" s="65"/>
    </row>
    <row r="28" spans="1:5" s="1" customFormat="1" ht="21">
      <c r="A28" s="22"/>
      <c r="B28" s="65"/>
      <c r="D28" s="85"/>
      <c r="E28" s="65"/>
    </row>
    <row r="29" spans="1:5" s="1" customFormat="1" ht="21">
      <c r="A29" s="22"/>
      <c r="B29" s="65"/>
      <c r="D29" s="85"/>
      <c r="E29" s="65"/>
    </row>
    <row r="30" spans="1:5" s="1" customFormat="1" ht="21">
      <c r="A30" s="22"/>
      <c r="B30" s="65"/>
      <c r="D30" s="85"/>
      <c r="E30" s="65"/>
    </row>
    <row r="31" spans="1:5" s="1" customFormat="1" ht="21">
      <c r="A31" s="22"/>
      <c r="B31" s="65"/>
      <c r="D31" s="85"/>
      <c r="E31" s="65"/>
    </row>
    <row r="32" spans="1:5" s="1" customFormat="1" ht="21">
      <c r="A32" s="22"/>
      <c r="B32" s="81"/>
      <c r="D32" s="85"/>
      <c r="E32" s="65"/>
    </row>
    <row r="33" spans="1:5" s="1" customFormat="1" ht="21">
      <c r="A33" s="22"/>
      <c r="B33" s="89">
        <f>SUM(B21:B32)</f>
        <v>2216023.61</v>
      </c>
      <c r="C33" s="90"/>
      <c r="D33" s="91"/>
      <c r="E33" s="89">
        <f>SUM(E21:E32)</f>
        <v>488909.28</v>
      </c>
    </row>
    <row r="34" spans="1:5" s="1" customFormat="1" ht="21.75" thickBot="1">
      <c r="A34" s="22"/>
      <c r="B34" s="86">
        <f>B19+B33</f>
        <v>25841939.619999997</v>
      </c>
      <c r="C34" s="52"/>
      <c r="D34" s="92"/>
      <c r="E34" s="93">
        <f>E19+E33</f>
        <v>9325848.36</v>
      </c>
    </row>
    <row r="35" spans="1:5" s="1" customFormat="1" ht="21.75" thickTop="1">
      <c r="A35" s="22"/>
      <c r="B35" s="56"/>
      <c r="C35" s="52"/>
      <c r="D35" s="57"/>
      <c r="E35" s="56"/>
    </row>
    <row r="36" spans="1:5" s="1" customFormat="1" ht="21">
      <c r="A36" s="22"/>
      <c r="B36" s="56"/>
      <c r="C36" s="52"/>
      <c r="D36" s="57"/>
      <c r="E36" s="56"/>
    </row>
    <row r="37" spans="1:5" s="1" customFormat="1" ht="21">
      <c r="A37" s="22"/>
      <c r="B37" s="56"/>
      <c r="C37" s="52"/>
      <c r="D37" s="57"/>
      <c r="E37" s="56"/>
    </row>
    <row r="38" spans="1:5" s="1" customFormat="1" ht="21">
      <c r="A38" s="22"/>
      <c r="B38" s="56"/>
      <c r="C38" s="52"/>
      <c r="D38" s="57"/>
      <c r="E38" s="56"/>
    </row>
    <row r="39" spans="1:6" s="94" customFormat="1" ht="21">
      <c r="A39" s="200" t="s">
        <v>208</v>
      </c>
      <c r="B39" s="200"/>
      <c r="C39" s="200"/>
      <c r="D39" s="200"/>
      <c r="E39" s="200"/>
      <c r="F39" s="48"/>
    </row>
    <row r="40" spans="1:6" s="94" customFormat="1" ht="21">
      <c r="A40" s="199" t="s">
        <v>209</v>
      </c>
      <c r="B40" s="199"/>
      <c r="C40" s="199"/>
      <c r="D40" s="199"/>
      <c r="E40" s="199"/>
      <c r="F40" s="48"/>
    </row>
    <row r="41" spans="1:6" s="94" customFormat="1" ht="21">
      <c r="A41" s="187" t="s">
        <v>121</v>
      </c>
      <c r="B41" s="187"/>
      <c r="C41" s="187"/>
      <c r="D41" s="187"/>
      <c r="E41" s="187"/>
      <c r="F41" s="48"/>
    </row>
    <row r="42" spans="1:5" s="1" customFormat="1" ht="21">
      <c r="A42" s="207" t="s">
        <v>23</v>
      </c>
      <c r="B42" s="208"/>
      <c r="C42" s="79"/>
      <c r="D42" s="79" t="s">
        <v>25</v>
      </c>
      <c r="E42" s="95" t="s">
        <v>24</v>
      </c>
    </row>
    <row r="43" spans="1:5" s="1" customFormat="1" ht="21.75" thickBot="1">
      <c r="A43" s="96" t="s">
        <v>47</v>
      </c>
      <c r="B43" s="96" t="s">
        <v>48</v>
      </c>
      <c r="C43" s="80" t="s">
        <v>30</v>
      </c>
      <c r="D43" s="80" t="s">
        <v>26</v>
      </c>
      <c r="E43" s="96" t="s">
        <v>48</v>
      </c>
    </row>
    <row r="44" spans="1:5" s="1" customFormat="1" ht="21.75" thickTop="1">
      <c r="A44" s="81"/>
      <c r="B44" s="82"/>
      <c r="C44" s="97" t="s">
        <v>41</v>
      </c>
      <c r="D44" s="91"/>
      <c r="E44" s="82"/>
    </row>
    <row r="45" spans="1:5" s="1" customFormat="1" ht="21">
      <c r="A45" s="81">
        <v>4336600</v>
      </c>
      <c r="B45" s="81">
        <v>642049</v>
      </c>
      <c r="C45" s="1" t="s">
        <v>42</v>
      </c>
      <c r="D45" s="85">
        <v>510000</v>
      </c>
      <c r="E45" s="81">
        <v>39903</v>
      </c>
    </row>
    <row r="46" spans="1:5" s="1" customFormat="1" ht="21">
      <c r="A46" s="81">
        <v>0</v>
      </c>
      <c r="B46" s="81">
        <v>2319040</v>
      </c>
      <c r="C46" s="1" t="s">
        <v>261</v>
      </c>
      <c r="D46" s="85">
        <v>610000</v>
      </c>
      <c r="E46" s="81">
        <v>774940</v>
      </c>
    </row>
    <row r="47" spans="1:5" s="1" customFormat="1" ht="21">
      <c r="A47" s="81">
        <v>3958440</v>
      </c>
      <c r="B47" s="81">
        <v>989610</v>
      </c>
      <c r="C47" s="1" t="s">
        <v>106</v>
      </c>
      <c r="D47" s="85">
        <v>521000</v>
      </c>
      <c r="E47" s="81">
        <v>329870</v>
      </c>
    </row>
    <row r="48" spans="1:5" s="1" customFormat="1" ht="21">
      <c r="A48" s="81">
        <v>14811778</v>
      </c>
      <c r="B48" s="65">
        <v>3149050</v>
      </c>
      <c r="C48" s="1" t="s">
        <v>107</v>
      </c>
      <c r="D48" s="85">
        <v>522000</v>
      </c>
      <c r="E48" s="65">
        <v>1077420</v>
      </c>
    </row>
    <row r="49" spans="1:5" s="1" customFormat="1" ht="21">
      <c r="A49" s="81">
        <v>0</v>
      </c>
      <c r="B49" s="65">
        <v>219685</v>
      </c>
      <c r="C49" s="1" t="s">
        <v>249</v>
      </c>
      <c r="D49" s="85">
        <v>622000</v>
      </c>
      <c r="E49" s="65">
        <v>219685</v>
      </c>
    </row>
    <row r="50" spans="1:5" s="1" customFormat="1" ht="21">
      <c r="A50" s="65">
        <v>2276400</v>
      </c>
      <c r="B50" s="65">
        <v>162017</v>
      </c>
      <c r="C50" s="1" t="s">
        <v>7</v>
      </c>
      <c r="D50" s="85">
        <v>531000</v>
      </c>
      <c r="E50" s="65">
        <v>60840</v>
      </c>
    </row>
    <row r="51" spans="1:5" s="1" customFormat="1" ht="21">
      <c r="A51" s="65">
        <v>7815900</v>
      </c>
      <c r="B51" s="65">
        <v>1202064.28</v>
      </c>
      <c r="C51" s="1" t="s">
        <v>8</v>
      </c>
      <c r="D51" s="85">
        <v>532000</v>
      </c>
      <c r="E51" s="65">
        <v>836932.88</v>
      </c>
    </row>
    <row r="52" spans="1:5" s="1" customFormat="1" ht="21">
      <c r="A52" s="65">
        <v>5609102</v>
      </c>
      <c r="B52" s="65">
        <v>579874.2</v>
      </c>
      <c r="C52" s="1" t="s">
        <v>9</v>
      </c>
      <c r="D52" s="85">
        <v>533000</v>
      </c>
      <c r="E52" s="65">
        <v>431509.2</v>
      </c>
    </row>
    <row r="53" spans="1:5" s="1" customFormat="1" ht="21">
      <c r="A53" s="65">
        <v>920000</v>
      </c>
      <c r="B53" s="65">
        <v>118347.17</v>
      </c>
      <c r="C53" s="1" t="s">
        <v>10</v>
      </c>
      <c r="D53" s="85">
        <v>534000</v>
      </c>
      <c r="E53" s="65">
        <v>49158.08</v>
      </c>
    </row>
    <row r="54" spans="1:5" s="1" customFormat="1" ht="21">
      <c r="A54" s="65">
        <v>2160200</v>
      </c>
      <c r="B54" s="65">
        <v>107235</v>
      </c>
      <c r="C54" s="1" t="s">
        <v>12</v>
      </c>
      <c r="D54" s="85">
        <v>541000</v>
      </c>
      <c r="E54" s="65">
        <v>107235</v>
      </c>
    </row>
    <row r="55" spans="1:5" s="1" customFormat="1" ht="21">
      <c r="A55" s="65">
        <v>13894400</v>
      </c>
      <c r="B55" s="65">
        <v>74500</v>
      </c>
      <c r="C55" s="1" t="s">
        <v>13</v>
      </c>
      <c r="D55" s="85">
        <v>542000</v>
      </c>
      <c r="E55" s="65">
        <v>0</v>
      </c>
    </row>
    <row r="56" spans="1:5" s="1" customFormat="1" ht="21">
      <c r="A56" s="65">
        <v>1114850</v>
      </c>
      <c r="B56" s="65">
        <v>812646</v>
      </c>
      <c r="C56" s="1" t="s">
        <v>250</v>
      </c>
      <c r="D56" s="85">
        <v>550000</v>
      </c>
      <c r="E56" s="65">
        <v>0</v>
      </c>
    </row>
    <row r="57" spans="1:5" s="1" customFormat="1" ht="21">
      <c r="A57" s="98">
        <v>6486600</v>
      </c>
      <c r="B57" s="98">
        <v>5243</v>
      </c>
      <c r="C57" s="1" t="s">
        <v>11</v>
      </c>
      <c r="D57" s="85">
        <v>560000</v>
      </c>
      <c r="E57" s="98">
        <v>0</v>
      </c>
    </row>
    <row r="58" spans="1:5" s="1" customFormat="1" ht="21.75" thickBot="1">
      <c r="A58" s="87">
        <f>SUM(A45:A57)</f>
        <v>63384270</v>
      </c>
      <c r="B58" s="87">
        <f>SUM(B45:B57)</f>
        <v>10381360.649999999</v>
      </c>
      <c r="D58" s="84"/>
      <c r="E58" s="87">
        <f>SUM(E45:E57)</f>
        <v>3927493.16</v>
      </c>
    </row>
    <row r="59" spans="1:5" s="1" customFormat="1" ht="21.75" thickTop="1">
      <c r="A59" s="171" t="s">
        <v>252</v>
      </c>
      <c r="B59" s="65">
        <v>0</v>
      </c>
      <c r="C59" s="1" t="s">
        <v>14</v>
      </c>
      <c r="D59" s="85">
        <v>700</v>
      </c>
      <c r="E59" s="65">
        <v>0</v>
      </c>
    </row>
    <row r="60" spans="1:5" s="1" customFormat="1" ht="21">
      <c r="A60" s="171" t="s">
        <v>253</v>
      </c>
      <c r="B60" s="65">
        <v>388400.88</v>
      </c>
      <c r="C60" s="1" t="s">
        <v>127</v>
      </c>
      <c r="D60" s="85">
        <v>900</v>
      </c>
      <c r="E60" s="65">
        <v>51912.64</v>
      </c>
    </row>
    <row r="61" spans="1:5" s="1" customFormat="1" ht="21">
      <c r="A61" s="99"/>
      <c r="B61" s="98">
        <v>257984</v>
      </c>
      <c r="C61" s="1" t="s">
        <v>40</v>
      </c>
      <c r="D61" s="85" t="s">
        <v>69</v>
      </c>
      <c r="E61" s="98">
        <v>190500</v>
      </c>
    </row>
    <row r="62" spans="1:5" s="1" customFormat="1" ht="21">
      <c r="A62" s="22"/>
      <c r="B62" s="65">
        <v>3977768</v>
      </c>
      <c r="C62" s="1" t="s">
        <v>128</v>
      </c>
      <c r="D62" s="85"/>
      <c r="E62" s="65">
        <v>60376</v>
      </c>
    </row>
    <row r="63" spans="1:5" s="1" customFormat="1" ht="21">
      <c r="A63" s="22"/>
      <c r="B63" s="65">
        <v>6183300.75</v>
      </c>
      <c r="C63" s="1" t="s">
        <v>119</v>
      </c>
      <c r="D63" s="85">
        <v>600</v>
      </c>
      <c r="E63" s="65">
        <v>1159049.75</v>
      </c>
    </row>
    <row r="64" spans="1:5" s="1" customFormat="1" ht="21">
      <c r="A64" s="22"/>
      <c r="B64" s="98">
        <v>3590340</v>
      </c>
      <c r="C64" s="1" t="s">
        <v>129</v>
      </c>
      <c r="D64" s="85">
        <v>704</v>
      </c>
      <c r="E64" s="98">
        <v>7440</v>
      </c>
    </row>
    <row r="65" spans="1:5" s="1" customFormat="1" ht="21">
      <c r="A65" s="22"/>
      <c r="B65" s="98"/>
      <c r="D65" s="85"/>
      <c r="E65" s="98"/>
    </row>
    <row r="66" spans="1:5" s="1" customFormat="1" ht="21">
      <c r="A66" s="22"/>
      <c r="B66" s="65"/>
      <c r="D66" s="85"/>
      <c r="E66" s="65"/>
    </row>
    <row r="67" spans="1:5" s="1" customFormat="1" ht="21">
      <c r="A67" s="22"/>
      <c r="B67" s="65"/>
      <c r="D67" s="85"/>
      <c r="E67" s="65"/>
    </row>
    <row r="68" spans="1:5" s="1" customFormat="1" ht="21">
      <c r="A68" s="22"/>
      <c r="B68" s="65"/>
      <c r="D68" s="85"/>
      <c r="E68" s="65"/>
    </row>
    <row r="69" spans="1:5" s="1" customFormat="1" ht="21">
      <c r="A69" s="22"/>
      <c r="B69" s="65"/>
      <c r="D69" s="85"/>
      <c r="E69" s="65"/>
    </row>
    <row r="70" spans="1:5" s="1" customFormat="1" ht="21">
      <c r="A70" s="22"/>
      <c r="B70" s="89">
        <f>SUM(B59:B69)</f>
        <v>14397793.629999999</v>
      </c>
      <c r="D70" s="84"/>
      <c r="E70" s="89">
        <f>SUM(E59:E69)</f>
        <v>1469278.3900000001</v>
      </c>
    </row>
    <row r="71" spans="1:5" s="1" customFormat="1" ht="21">
      <c r="A71" s="22"/>
      <c r="B71" s="89">
        <f>B58+B70</f>
        <v>24779154.279999997</v>
      </c>
      <c r="C71" s="50" t="s">
        <v>43</v>
      </c>
      <c r="D71" s="84"/>
      <c r="E71" s="89">
        <f>E58+E70</f>
        <v>5396771.550000001</v>
      </c>
    </row>
    <row r="72" spans="1:5" s="1" customFormat="1" ht="21">
      <c r="A72" s="22"/>
      <c r="B72" s="82">
        <v>1062785.34</v>
      </c>
      <c r="C72" s="50" t="s">
        <v>44</v>
      </c>
      <c r="D72" s="91"/>
      <c r="E72" s="82">
        <v>3929076.81</v>
      </c>
    </row>
    <row r="73" spans="1:5" s="1" customFormat="1" ht="21">
      <c r="A73" s="22"/>
      <c r="B73" s="82"/>
      <c r="C73" s="50" t="s">
        <v>45</v>
      </c>
      <c r="D73" s="91"/>
      <c r="E73" s="82"/>
    </row>
    <row r="74" spans="1:5" s="1" customFormat="1" ht="21">
      <c r="A74" s="22"/>
      <c r="B74" s="100"/>
      <c r="C74" s="50" t="s">
        <v>136</v>
      </c>
      <c r="D74" s="91"/>
      <c r="E74" s="101"/>
    </row>
    <row r="75" spans="1:5" s="1" customFormat="1" ht="21.75" thickBot="1">
      <c r="A75" s="22"/>
      <c r="B75" s="86">
        <f>B8+B72-B74</f>
        <v>64864439.42</v>
      </c>
      <c r="C75" s="50" t="s">
        <v>46</v>
      </c>
      <c r="D75" s="92"/>
      <c r="E75" s="93">
        <f>E8+E72-E74</f>
        <v>64864439.42</v>
      </c>
    </row>
    <row r="76" spans="1:5" s="1" customFormat="1" ht="21.75" thickTop="1">
      <c r="A76" s="22"/>
      <c r="B76" s="102"/>
      <c r="C76" s="50"/>
      <c r="D76" s="57"/>
      <c r="E76" s="56"/>
    </row>
    <row r="77" spans="1:5" s="1" customFormat="1" ht="21">
      <c r="A77" s="22"/>
      <c r="B77" s="102"/>
      <c r="C77" s="50"/>
      <c r="D77" s="57"/>
      <c r="E77" s="56"/>
    </row>
    <row r="78" spans="1:5" s="1" customFormat="1" ht="21">
      <c r="A78" s="22"/>
      <c r="B78" s="102"/>
      <c r="C78" s="50"/>
      <c r="D78" s="57"/>
      <c r="E78" s="56"/>
    </row>
    <row r="79" spans="1:6" s="1" customFormat="1" ht="21">
      <c r="A79" s="200" t="s">
        <v>208</v>
      </c>
      <c r="B79" s="200"/>
      <c r="C79" s="200"/>
      <c r="D79" s="200"/>
      <c r="E79" s="200"/>
      <c r="F79" s="48"/>
    </row>
    <row r="80" spans="1:6" s="1" customFormat="1" ht="21">
      <c r="A80" s="199" t="s">
        <v>209</v>
      </c>
      <c r="B80" s="199"/>
      <c r="C80" s="199"/>
      <c r="D80" s="199"/>
      <c r="E80" s="199"/>
      <c r="F80" s="48"/>
    </row>
    <row r="81" spans="1:6" s="1" customFormat="1" ht="21">
      <c r="A81" s="187" t="s">
        <v>121</v>
      </c>
      <c r="B81" s="187"/>
      <c r="C81" s="187"/>
      <c r="D81" s="187"/>
      <c r="E81" s="187"/>
      <c r="F81" s="48"/>
    </row>
    <row r="82" spans="1:5" s="1" customFormat="1" ht="21">
      <c r="A82" s="187"/>
      <c r="B82" s="187"/>
      <c r="C82" s="187"/>
      <c r="D82" s="187"/>
      <c r="E82" s="187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  <row r="1046" spans="1:5" s="3" customFormat="1" ht="23.25">
      <c r="A1046" s="19"/>
      <c r="B1046" s="19"/>
      <c r="C1046" s="19"/>
      <c r="D1046" s="19"/>
      <c r="E1046" s="19"/>
    </row>
  </sheetData>
  <sheetProtection/>
  <mergeCells count="13">
    <mergeCell ref="A82:E82"/>
    <mergeCell ref="A5:B5"/>
    <mergeCell ref="A42:B42"/>
    <mergeCell ref="A80:E80"/>
    <mergeCell ref="A79:E79"/>
    <mergeCell ref="A81:E81"/>
    <mergeCell ref="A39:E39"/>
    <mergeCell ref="A40:E40"/>
    <mergeCell ref="A41:E41"/>
    <mergeCell ref="A1:E1"/>
    <mergeCell ref="A2:E2"/>
    <mergeCell ref="A3:E3"/>
    <mergeCell ref="A4:E4"/>
  </mergeCells>
  <printOptions/>
  <pageMargins left="0.45" right="0.35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zoomScalePageLayoutView="0" workbookViewId="0" topLeftCell="A1">
      <selection activeCell="D49" sqref="D49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27" t="s">
        <v>74</v>
      </c>
      <c r="B1" s="228"/>
      <c r="C1" s="227" t="s">
        <v>52</v>
      </c>
      <c r="D1" s="228"/>
    </row>
    <row r="2" spans="1:4" s="3" customFormat="1" ht="23.25">
      <c r="A2" s="229" t="s">
        <v>53</v>
      </c>
      <c r="B2" s="230"/>
      <c r="C2" s="229" t="s">
        <v>212</v>
      </c>
      <c r="D2" s="230"/>
    </row>
    <row r="3" spans="1:4" s="3" customFormat="1" ht="23.25">
      <c r="A3" s="233" t="s">
        <v>54</v>
      </c>
      <c r="B3" s="234"/>
      <c r="C3" s="231"/>
      <c r="D3" s="232"/>
    </row>
    <row r="4" spans="1:4" s="3" customFormat="1" ht="23.25">
      <c r="A4" s="224" t="s">
        <v>265</v>
      </c>
      <c r="B4" s="225"/>
      <c r="C4" s="226"/>
      <c r="D4" s="5">
        <v>12338145.89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58" t="s">
        <v>51</v>
      </c>
      <c r="D6" s="20"/>
    </row>
    <row r="7" spans="1:4" s="3" customFormat="1" ht="23.25">
      <c r="A7" s="59"/>
      <c r="B7" s="152"/>
      <c r="C7" s="151"/>
      <c r="D7" s="153"/>
    </row>
    <row r="8" spans="1:4" s="3" customFormat="1" ht="23.25">
      <c r="A8" s="59"/>
      <c r="B8" s="152"/>
      <c r="C8" s="151"/>
      <c r="D8" s="20"/>
    </row>
    <row r="9" spans="1:4" s="3" customFormat="1" ht="23.25">
      <c r="A9" s="59"/>
      <c r="B9" s="152"/>
      <c r="C9" s="151"/>
      <c r="D9" s="20"/>
    </row>
    <row r="10" spans="1:4" s="3" customFormat="1" ht="23.25">
      <c r="A10" s="8"/>
      <c r="B10" s="9"/>
      <c r="C10" s="58"/>
      <c r="D10" s="20"/>
    </row>
    <row r="11" spans="1:4" s="3" customFormat="1" ht="23.25">
      <c r="A11" s="8"/>
      <c r="B11" s="9"/>
      <c r="C11" s="58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09" t="s">
        <v>62</v>
      </c>
      <c r="B13" s="210"/>
      <c r="C13" s="18"/>
      <c r="D13" s="20"/>
    </row>
    <row r="14" spans="1:4" s="3" customFormat="1" ht="23.25">
      <c r="A14" s="8" t="s">
        <v>58</v>
      </c>
      <c r="B14" s="9" t="s">
        <v>59</v>
      </c>
      <c r="C14" s="58" t="s">
        <v>51</v>
      </c>
      <c r="D14" s="20"/>
    </row>
    <row r="15" spans="1:4" s="3" customFormat="1" ht="23.25">
      <c r="A15" s="59"/>
      <c r="B15" s="12"/>
      <c r="C15" s="18"/>
      <c r="D15" s="20"/>
    </row>
    <row r="16" spans="1:4" s="3" customFormat="1" ht="23.25">
      <c r="A16" s="59"/>
      <c r="B16" s="12"/>
      <c r="C16" s="18"/>
      <c r="D16" s="20"/>
    </row>
    <row r="17" spans="1:4" s="3" customFormat="1" ht="23.25">
      <c r="A17" s="59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21" t="s">
        <v>141</v>
      </c>
      <c r="B20" s="222"/>
      <c r="C20" s="223"/>
      <c r="D20" s="20">
        <v>2025271.98</v>
      </c>
    </row>
    <row r="21" spans="1:4" s="3" customFormat="1" ht="23.25">
      <c r="A21" s="11"/>
      <c r="B21" s="12"/>
      <c r="C21" s="18"/>
      <c r="D21" s="20" t="s">
        <v>121</v>
      </c>
    </row>
    <row r="22" spans="1:4" s="3" customFormat="1" ht="23.25">
      <c r="A22" s="209" t="s">
        <v>60</v>
      </c>
      <c r="B22" s="210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201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18"/>
      <c r="B28" s="219"/>
      <c r="C28" s="220"/>
      <c r="D28" s="26" t="s">
        <v>121</v>
      </c>
    </row>
    <row r="29" spans="1:4" s="3" customFormat="1" ht="23.25">
      <c r="A29" s="211" t="s">
        <v>266</v>
      </c>
      <c r="B29" s="212"/>
      <c r="C29" s="213"/>
      <c r="D29" s="21">
        <v>10312873.91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14" t="s">
        <v>65</v>
      </c>
      <c r="B33" s="215"/>
      <c r="C33" s="214" t="s">
        <v>65</v>
      </c>
      <c r="D33" s="215"/>
    </row>
    <row r="34" spans="1:4" s="3" customFormat="1" ht="23.25">
      <c r="A34" s="214" t="s">
        <v>199</v>
      </c>
      <c r="B34" s="215"/>
      <c r="C34" s="214" t="s">
        <v>199</v>
      </c>
      <c r="D34" s="215"/>
    </row>
    <row r="35" spans="1:4" s="3" customFormat="1" ht="23.25">
      <c r="A35" s="216" t="s">
        <v>267</v>
      </c>
      <c r="B35" s="217"/>
      <c r="C35" s="216" t="s">
        <v>267</v>
      </c>
      <c r="D35" s="217"/>
    </row>
    <row r="36" s="2" customFormat="1" ht="24"/>
    <row r="37" spans="1:4" s="2" customFormat="1" ht="24">
      <c r="A37" s="227" t="s">
        <v>74</v>
      </c>
      <c r="B37" s="228"/>
      <c r="C37" s="227" t="s">
        <v>268</v>
      </c>
      <c r="D37" s="228"/>
    </row>
    <row r="38" spans="1:4" s="2" customFormat="1" ht="24">
      <c r="A38" s="229" t="s">
        <v>53</v>
      </c>
      <c r="B38" s="230"/>
      <c r="C38" s="229" t="s">
        <v>269</v>
      </c>
      <c r="D38" s="230"/>
    </row>
    <row r="39" spans="1:4" s="2" customFormat="1" ht="24">
      <c r="A39" s="233" t="s">
        <v>54</v>
      </c>
      <c r="B39" s="234"/>
      <c r="C39" s="231"/>
      <c r="D39" s="232"/>
    </row>
    <row r="40" spans="1:4" s="2" customFormat="1" ht="24">
      <c r="A40" s="224" t="s">
        <v>265</v>
      </c>
      <c r="B40" s="225"/>
      <c r="C40" s="226"/>
      <c r="D40" s="5">
        <v>3779741.91</v>
      </c>
    </row>
    <row r="41" spans="1:4" s="2" customFormat="1" ht="24">
      <c r="A41" s="6" t="s">
        <v>55</v>
      </c>
      <c r="B41" s="7"/>
      <c r="C41" s="16"/>
      <c r="D41" s="20"/>
    </row>
    <row r="42" spans="1:4" s="2" customFormat="1" ht="24">
      <c r="A42" s="8" t="s">
        <v>56</v>
      </c>
      <c r="B42" s="9" t="s">
        <v>57</v>
      </c>
      <c r="C42" s="58" t="s">
        <v>51</v>
      </c>
      <c r="D42" s="20"/>
    </row>
    <row r="43" spans="1:4" s="2" customFormat="1" ht="24">
      <c r="A43" s="59"/>
      <c r="B43" s="152"/>
      <c r="C43" s="151"/>
      <c r="D43" s="153"/>
    </row>
    <row r="44" spans="1:4" s="2" customFormat="1" ht="24">
      <c r="A44" s="59"/>
      <c r="B44" s="152"/>
      <c r="C44" s="151"/>
      <c r="D44" s="20"/>
    </row>
    <row r="45" spans="1:4" s="2" customFormat="1" ht="24">
      <c r="A45" s="59"/>
      <c r="B45" s="152"/>
      <c r="C45" s="151"/>
      <c r="D45" s="20"/>
    </row>
    <row r="46" spans="1:4" s="2" customFormat="1" ht="24">
      <c r="A46" s="8"/>
      <c r="B46" s="9"/>
      <c r="C46" s="58"/>
      <c r="D46" s="20"/>
    </row>
    <row r="47" spans="1:4" s="2" customFormat="1" ht="24">
      <c r="A47" s="8"/>
      <c r="B47" s="9"/>
      <c r="C47" s="58"/>
      <c r="D47" s="20"/>
    </row>
    <row r="48" spans="1:4" s="2" customFormat="1" ht="24">
      <c r="A48" s="11"/>
      <c r="B48" s="23"/>
      <c r="C48" s="18"/>
      <c r="D48" s="20"/>
    </row>
    <row r="49" spans="1:4" s="2" customFormat="1" ht="24">
      <c r="A49" s="209" t="s">
        <v>62</v>
      </c>
      <c r="B49" s="210"/>
      <c r="C49" s="18"/>
      <c r="D49" s="20"/>
    </row>
    <row r="50" spans="1:4" s="2" customFormat="1" ht="24">
      <c r="A50" s="8" t="s">
        <v>58</v>
      </c>
      <c r="B50" s="9" t="s">
        <v>59</v>
      </c>
      <c r="C50" s="58" t="s">
        <v>51</v>
      </c>
      <c r="D50" s="20"/>
    </row>
    <row r="51" spans="1:4" s="2" customFormat="1" ht="24">
      <c r="A51" s="59"/>
      <c r="B51" s="12"/>
      <c r="C51" s="18"/>
      <c r="D51" s="20"/>
    </row>
    <row r="52" spans="1:4" s="2" customFormat="1" ht="24">
      <c r="A52" s="59"/>
      <c r="B52" s="12"/>
      <c r="C52" s="18"/>
      <c r="D52" s="20"/>
    </row>
    <row r="53" spans="1:4" s="2" customFormat="1" ht="24">
      <c r="A53" s="59"/>
      <c r="B53" s="12"/>
      <c r="C53" s="18"/>
      <c r="D53" s="20"/>
    </row>
    <row r="54" spans="1:4" s="2" customFormat="1" ht="24">
      <c r="A54" s="11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221" t="s">
        <v>141</v>
      </c>
      <c r="B56" s="222"/>
      <c r="C56" s="223"/>
      <c r="D56" s="20">
        <v>87145.43</v>
      </c>
    </row>
    <row r="57" spans="1:4" s="2" customFormat="1" ht="24">
      <c r="A57" s="11"/>
      <c r="B57" s="12"/>
      <c r="C57" s="18"/>
      <c r="D57" s="20" t="s">
        <v>121</v>
      </c>
    </row>
    <row r="58" spans="1:4" s="2" customFormat="1" ht="24">
      <c r="A58" s="209" t="s">
        <v>60</v>
      </c>
      <c r="B58" s="210"/>
      <c r="C58" s="16"/>
      <c r="D58" s="20"/>
    </row>
    <row r="59" spans="1:4" s="2" customFormat="1" ht="24">
      <c r="A59" s="13" t="s">
        <v>61</v>
      </c>
      <c r="B59" s="7"/>
      <c r="C59" s="16"/>
      <c r="D59" s="20"/>
    </row>
    <row r="60" spans="1:4" s="2" customFormat="1" ht="24">
      <c r="A60" s="13" t="s">
        <v>201</v>
      </c>
      <c r="B60" s="7"/>
      <c r="C60" s="16"/>
      <c r="D60" s="20"/>
    </row>
    <row r="61" spans="1:4" s="2" customFormat="1" ht="24">
      <c r="A61" s="13"/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218"/>
      <c r="B64" s="219"/>
      <c r="C64" s="220"/>
      <c r="D64" s="26" t="s">
        <v>121</v>
      </c>
    </row>
    <row r="65" spans="1:4" s="2" customFormat="1" ht="24">
      <c r="A65" s="211" t="s">
        <v>266</v>
      </c>
      <c r="B65" s="212"/>
      <c r="C65" s="213"/>
      <c r="D65" s="21">
        <v>3692596.48</v>
      </c>
    </row>
    <row r="66" spans="1:4" s="2" customFormat="1" ht="24">
      <c r="A66" s="14" t="s">
        <v>63</v>
      </c>
      <c r="B66" s="15"/>
      <c r="C66" s="14" t="s">
        <v>64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67</v>
      </c>
      <c r="B68" s="16"/>
      <c r="C68" s="10" t="s">
        <v>66</v>
      </c>
      <c r="D68" s="16"/>
    </row>
    <row r="69" spans="1:4" s="2" customFormat="1" ht="24">
      <c r="A69" s="214" t="s">
        <v>65</v>
      </c>
      <c r="B69" s="215"/>
      <c r="C69" s="214" t="s">
        <v>65</v>
      </c>
      <c r="D69" s="215"/>
    </row>
    <row r="70" spans="1:4" s="2" customFormat="1" ht="24">
      <c r="A70" s="214" t="s">
        <v>199</v>
      </c>
      <c r="B70" s="215"/>
      <c r="C70" s="214" t="s">
        <v>199</v>
      </c>
      <c r="D70" s="215"/>
    </row>
    <row r="71" spans="1:4" s="2" customFormat="1" ht="24">
      <c r="A71" s="216" t="s">
        <v>267</v>
      </c>
      <c r="B71" s="217"/>
      <c r="C71" s="216" t="s">
        <v>267</v>
      </c>
      <c r="D71" s="217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</sheetData>
  <sheetProtection/>
  <mergeCells count="36">
    <mergeCell ref="A69:B69"/>
    <mergeCell ref="C69:D69"/>
    <mergeCell ref="A70:B70"/>
    <mergeCell ref="C70:D70"/>
    <mergeCell ref="A71:B71"/>
    <mergeCell ref="C71:D71"/>
    <mergeCell ref="A40:C40"/>
    <mergeCell ref="A49:B49"/>
    <mergeCell ref="A56:C56"/>
    <mergeCell ref="A58:B58"/>
    <mergeCell ref="A64:C64"/>
    <mergeCell ref="A65:C65"/>
    <mergeCell ref="A37:B37"/>
    <mergeCell ref="C37:D37"/>
    <mergeCell ref="A38:B38"/>
    <mergeCell ref="C38:D38"/>
    <mergeCell ref="A39:B39"/>
    <mergeCell ref="C39:D39"/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tabSelected="1" zoomScale="160" zoomScaleNormal="160" zoomScalePageLayoutView="0" workbookViewId="0" topLeftCell="A1">
      <selection activeCell="F8" sqref="F8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28" customFormat="1" ht="17.25">
      <c r="A1" s="238" t="s">
        <v>157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s="128" customFormat="1" ht="17.25">
      <c r="A2" s="238" t="s">
        <v>158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s="128" customFormat="1" ht="17.25">
      <c r="A3" s="239" t="s">
        <v>255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s="128" customFormat="1" ht="17.25">
      <c r="A4" s="129" t="s">
        <v>30</v>
      </c>
      <c r="B4" s="130" t="s">
        <v>27</v>
      </c>
      <c r="C4" s="131" t="s">
        <v>18</v>
      </c>
      <c r="D4" s="130" t="s">
        <v>159</v>
      </c>
      <c r="E4" s="131" t="s">
        <v>160</v>
      </c>
      <c r="F4" s="130" t="s">
        <v>161</v>
      </c>
      <c r="G4" s="131" t="s">
        <v>162</v>
      </c>
      <c r="H4" s="130" t="s">
        <v>163</v>
      </c>
      <c r="I4" s="131" t="s">
        <v>164</v>
      </c>
      <c r="J4" s="130" t="s">
        <v>165</v>
      </c>
      <c r="K4" s="131" t="s">
        <v>166</v>
      </c>
      <c r="L4" s="130" t="s">
        <v>167</v>
      </c>
      <c r="M4" s="131" t="s">
        <v>168</v>
      </c>
      <c r="N4" s="131" t="s">
        <v>169</v>
      </c>
      <c r="O4" s="131" t="s">
        <v>42</v>
      </c>
    </row>
    <row r="5" spans="1:15" s="128" customFormat="1" ht="17.25">
      <c r="A5" s="132"/>
      <c r="B5" s="133"/>
      <c r="C5" s="134"/>
      <c r="D5" s="133"/>
      <c r="E5" s="134" t="s">
        <v>170</v>
      </c>
      <c r="F5" s="133"/>
      <c r="G5" s="134"/>
      <c r="H5" s="133" t="s">
        <v>171</v>
      </c>
      <c r="I5" s="134" t="s">
        <v>172</v>
      </c>
      <c r="J5" s="133" t="s">
        <v>173</v>
      </c>
      <c r="K5" s="134" t="s">
        <v>174</v>
      </c>
      <c r="L5" s="133" t="s">
        <v>175</v>
      </c>
      <c r="M5" s="134"/>
      <c r="N5" s="134" t="s">
        <v>176</v>
      </c>
      <c r="O5" s="134"/>
    </row>
    <row r="6" spans="1:15" s="128" customFormat="1" ht="17.25">
      <c r="A6" s="132"/>
      <c r="B6" s="133"/>
      <c r="C6" s="134"/>
      <c r="D6" s="133"/>
      <c r="E6" s="134"/>
      <c r="F6" s="133"/>
      <c r="G6" s="134"/>
      <c r="H6" s="133"/>
      <c r="I6" s="135"/>
      <c r="J6" s="134" t="s">
        <v>177</v>
      </c>
      <c r="K6" s="133" t="s">
        <v>178</v>
      </c>
      <c r="L6" s="134" t="s">
        <v>179</v>
      </c>
      <c r="M6" s="136"/>
      <c r="N6" s="134"/>
      <c r="O6" s="134"/>
    </row>
    <row r="7" spans="1:15" s="128" customFormat="1" ht="17.25">
      <c r="A7" s="132"/>
      <c r="B7" s="133"/>
      <c r="C7" s="134"/>
      <c r="D7" s="133" t="s">
        <v>180</v>
      </c>
      <c r="E7" s="134" t="s">
        <v>181</v>
      </c>
      <c r="F7" s="133" t="s">
        <v>182</v>
      </c>
      <c r="G7" s="134" t="s">
        <v>183</v>
      </c>
      <c r="H7" s="133" t="s">
        <v>184</v>
      </c>
      <c r="I7" s="134" t="s">
        <v>185</v>
      </c>
      <c r="J7" s="133" t="s">
        <v>186</v>
      </c>
      <c r="K7" s="134" t="s">
        <v>187</v>
      </c>
      <c r="L7" s="133" t="s">
        <v>188</v>
      </c>
      <c r="M7" s="134" t="s">
        <v>189</v>
      </c>
      <c r="N7" s="134" t="s">
        <v>190</v>
      </c>
      <c r="O7" s="134" t="s">
        <v>191</v>
      </c>
    </row>
    <row r="8" spans="1:15" s="128" customFormat="1" ht="17.25">
      <c r="A8" s="161" t="s">
        <v>41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</row>
    <row r="9" spans="1:16" s="128" customFormat="1" ht="17.25">
      <c r="A9" s="163" t="s">
        <v>42</v>
      </c>
      <c r="B9" s="162"/>
      <c r="C9" s="162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5"/>
      <c r="P9" s="147">
        <f>SUM(O9)</f>
        <v>0</v>
      </c>
    </row>
    <row r="10" spans="1:16" s="177" customFormat="1" ht="17.25">
      <c r="A10" s="172" t="s">
        <v>216</v>
      </c>
      <c r="B10" s="173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  <c r="P10" s="176"/>
    </row>
    <row r="11" spans="1:16" s="128" customFormat="1" ht="17.25">
      <c r="A11" s="163" t="s">
        <v>192</v>
      </c>
      <c r="B11" s="162"/>
      <c r="C11" s="166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7"/>
      <c r="P11" s="147"/>
    </row>
    <row r="12" spans="1:16" s="128" customFormat="1" ht="17.25">
      <c r="A12" s="163" t="s">
        <v>133</v>
      </c>
      <c r="B12" s="162"/>
      <c r="C12" s="166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7"/>
      <c r="P12" s="147"/>
    </row>
    <row r="13" spans="1:16" s="177" customFormat="1" ht="17.25">
      <c r="A13" s="172" t="s">
        <v>256</v>
      </c>
      <c r="B13" s="173"/>
      <c r="C13" s="178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9"/>
      <c r="P13" s="176"/>
    </row>
    <row r="14" spans="1:16" s="128" customFormat="1" ht="17.25">
      <c r="A14" s="163" t="s">
        <v>7</v>
      </c>
      <c r="B14" s="168"/>
      <c r="C14" s="168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7"/>
      <c r="P14" s="147"/>
    </row>
    <row r="15" spans="1:16" s="128" customFormat="1" ht="17.25">
      <c r="A15" s="163" t="s">
        <v>8</v>
      </c>
      <c r="B15" s="168"/>
      <c r="C15" s="168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7"/>
      <c r="P15" s="147"/>
    </row>
    <row r="16" spans="1:16" s="177" customFormat="1" ht="17.25">
      <c r="A16" s="172" t="s">
        <v>217</v>
      </c>
      <c r="B16" s="180"/>
      <c r="C16" s="180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9"/>
      <c r="P16" s="176"/>
    </row>
    <row r="17" spans="1:16" s="128" customFormat="1" ht="17.25">
      <c r="A17" s="163" t="s">
        <v>9</v>
      </c>
      <c r="B17" s="168"/>
      <c r="C17" s="168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7"/>
      <c r="P17" s="150">
        <f aca="true" t="shared" si="0" ref="P17:P24">SUM(D17:O17)</f>
        <v>0</v>
      </c>
    </row>
    <row r="18" spans="1:16" s="177" customFormat="1" ht="17.25">
      <c r="A18" s="172" t="s">
        <v>218</v>
      </c>
      <c r="B18" s="180"/>
      <c r="C18" s="180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9"/>
      <c r="P18" s="181"/>
    </row>
    <row r="19" spans="1:16" s="128" customFormat="1" ht="17.25">
      <c r="A19" s="163" t="s">
        <v>10</v>
      </c>
      <c r="B19" s="168"/>
      <c r="C19" s="168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7"/>
      <c r="P19" s="147">
        <f t="shared" si="0"/>
        <v>0</v>
      </c>
    </row>
    <row r="20" spans="1:16" s="128" customFormat="1" ht="17.25">
      <c r="A20" s="163" t="s">
        <v>193</v>
      </c>
      <c r="B20" s="168"/>
      <c r="C20" s="168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7"/>
      <c r="P20" s="150">
        <f t="shared" si="0"/>
        <v>0</v>
      </c>
    </row>
    <row r="21" spans="1:16" s="177" customFormat="1" ht="17.25">
      <c r="A21" s="172" t="s">
        <v>219</v>
      </c>
      <c r="B21" s="180"/>
      <c r="C21" s="180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9"/>
      <c r="P21" s="181"/>
    </row>
    <row r="22" spans="1:16" s="128" customFormat="1" ht="17.25">
      <c r="A22" s="163" t="s">
        <v>194</v>
      </c>
      <c r="B22" s="168"/>
      <c r="C22" s="168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7"/>
      <c r="P22" s="150">
        <v>0</v>
      </c>
    </row>
    <row r="23" spans="1:16" s="128" customFormat="1" ht="17.25">
      <c r="A23" s="163" t="s">
        <v>11</v>
      </c>
      <c r="B23" s="168"/>
      <c r="C23" s="168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7"/>
      <c r="P23" s="150">
        <f t="shared" si="0"/>
        <v>0</v>
      </c>
    </row>
    <row r="24" spans="1:16" s="128" customFormat="1" ht="17.25">
      <c r="A24" s="137" t="s">
        <v>18</v>
      </c>
      <c r="B24" s="159">
        <f aca="true" t="shared" si="1" ref="B24:O24">SUM(B9:B23)</f>
        <v>0</v>
      </c>
      <c r="C24" s="160">
        <f t="shared" si="1"/>
        <v>0</v>
      </c>
      <c r="D24" s="140">
        <f t="shared" si="1"/>
        <v>0</v>
      </c>
      <c r="E24" s="140">
        <f t="shared" si="1"/>
        <v>0</v>
      </c>
      <c r="F24" s="140">
        <f t="shared" si="1"/>
        <v>0</v>
      </c>
      <c r="G24" s="140">
        <f t="shared" si="1"/>
        <v>0</v>
      </c>
      <c r="H24" s="140">
        <f t="shared" si="1"/>
        <v>0</v>
      </c>
      <c r="I24" s="140">
        <f t="shared" si="1"/>
        <v>0</v>
      </c>
      <c r="J24" s="140">
        <f t="shared" si="1"/>
        <v>0</v>
      </c>
      <c r="K24" s="140">
        <f t="shared" si="1"/>
        <v>0</v>
      </c>
      <c r="L24" s="140">
        <f t="shared" si="1"/>
        <v>0</v>
      </c>
      <c r="M24" s="140">
        <f t="shared" si="1"/>
        <v>0</v>
      </c>
      <c r="N24" s="140">
        <f t="shared" si="1"/>
        <v>0</v>
      </c>
      <c r="O24" s="141">
        <f t="shared" si="1"/>
        <v>0</v>
      </c>
      <c r="P24" s="147">
        <f t="shared" si="0"/>
        <v>0</v>
      </c>
    </row>
    <row r="25" spans="1:15" s="128" customFormat="1" ht="17.25">
      <c r="A25" s="161" t="s">
        <v>32</v>
      </c>
      <c r="B25" s="162"/>
      <c r="C25" s="16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42"/>
    </row>
    <row r="26" spans="1:15" s="128" customFormat="1" ht="17.25">
      <c r="A26" s="163" t="s">
        <v>33</v>
      </c>
      <c r="B26" s="162"/>
      <c r="C26" s="16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42"/>
    </row>
    <row r="27" spans="1:15" s="128" customFormat="1" ht="17.25">
      <c r="A27" s="163" t="s">
        <v>134</v>
      </c>
      <c r="B27" s="162"/>
      <c r="C27" s="16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42"/>
    </row>
    <row r="28" spans="1:15" s="128" customFormat="1" ht="17.25">
      <c r="A28" s="163" t="s">
        <v>35</v>
      </c>
      <c r="B28" s="162"/>
      <c r="C28" s="16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42" t="s">
        <v>121</v>
      </c>
    </row>
    <row r="29" spans="1:15" s="128" customFormat="1" ht="17.25">
      <c r="A29" s="163" t="s">
        <v>37</v>
      </c>
      <c r="B29" s="168"/>
      <c r="C29" s="16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42"/>
    </row>
    <row r="30" spans="1:15" s="128" customFormat="1" ht="17.25">
      <c r="A30" s="163" t="s">
        <v>195</v>
      </c>
      <c r="B30" s="162"/>
      <c r="C30" s="168"/>
      <c r="D30" s="143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42"/>
    </row>
    <row r="31" spans="1:15" s="128" customFormat="1" ht="17.25">
      <c r="A31" s="163" t="s">
        <v>196</v>
      </c>
      <c r="B31" s="162"/>
      <c r="C31" s="168"/>
      <c r="D31" s="138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s="128" customFormat="1" ht="17.25">
      <c r="A32" s="163" t="s">
        <v>197</v>
      </c>
      <c r="B32" s="162"/>
      <c r="C32" s="168"/>
      <c r="D32" s="138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s="128" customFormat="1" ht="18" thickBot="1">
      <c r="A33" s="139" t="s">
        <v>18</v>
      </c>
      <c r="B33" s="144"/>
      <c r="C33" s="144"/>
      <c r="D33" s="145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s="128" customFormat="1" ht="18.75" thickBot="1" thickTop="1">
      <c r="A34" s="235" t="s">
        <v>198</v>
      </c>
      <c r="B34" s="236"/>
      <c r="C34" s="146">
        <f>C33-C24</f>
        <v>0</v>
      </c>
      <c r="D34" s="1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</row>
    <row r="35" spans="1:15" s="128" customFormat="1" ht="18" thickTop="1">
      <c r="A35" s="157"/>
      <c r="B35" s="157"/>
      <c r="C35" s="158"/>
      <c r="D35" s="138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="127" customFormat="1" ht="17.25"/>
    <row r="37" s="127" customFormat="1" ht="17.25"/>
    <row r="38" s="127" customFormat="1" ht="17.25"/>
    <row r="39" s="127" customFormat="1" ht="17.25"/>
    <row r="40" s="127" customFormat="1" ht="17.25"/>
    <row r="41" s="127" customFormat="1" ht="17.25"/>
    <row r="42" s="127" customFormat="1" ht="17.25"/>
    <row r="43" s="127" customFormat="1" ht="17.25"/>
    <row r="44" s="127" customFormat="1" ht="17.25"/>
    <row r="45" s="127" customFormat="1" ht="17.25"/>
    <row r="46" s="127" customFormat="1" ht="17.25"/>
    <row r="47" s="127" customFormat="1" ht="17.25"/>
    <row r="48" s="127" customFormat="1" ht="17.25"/>
    <row r="49" s="127" customFormat="1" ht="17.25"/>
    <row r="50" s="127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2015-01-08T08:03:43Z</cp:lastPrinted>
  <dcterms:created xsi:type="dcterms:W3CDTF">2004-06-11T15:17:09Z</dcterms:created>
  <dcterms:modified xsi:type="dcterms:W3CDTF">2015-05-11T08:42:20Z</dcterms:modified>
  <cp:category/>
  <cp:version/>
  <cp:contentType/>
  <cp:contentStatus/>
</cp:coreProperties>
</file>