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415" windowHeight="6495" activeTab="2"/>
  </bookViews>
  <sheets>
    <sheet name="รายรับ" sheetId="1" r:id="rId1"/>
    <sheet name="งบเงินสะสม" sheetId="2" r:id="rId2"/>
    <sheet name="รายจ่าย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<sst xmlns="http://schemas.openxmlformats.org/spreadsheetml/2006/main" count="259" uniqueCount="153">
  <si>
    <t>รายงานผลการดำเนินงาน</t>
  </si>
  <si>
    <t>หมวด/ประเภท</t>
  </si>
  <si>
    <t>5.  หมวดเงินอุดหนุน</t>
  </si>
  <si>
    <t>รวม</t>
  </si>
  <si>
    <t>1.  หมวดรายจ่ายงบกลาง</t>
  </si>
  <si>
    <t>องค์การบริหารส่วนตำบลหินเหล็กไฟ  อำเภอหัวหิน  จังหวัดประจวบคีรีขันธ์</t>
  </si>
  <si>
    <t>คงเหลือ</t>
  </si>
  <si>
    <t>จ่ายจริง</t>
  </si>
  <si>
    <t>ประมาณการ</t>
  </si>
  <si>
    <t>รหัสบัญชี</t>
  </si>
  <si>
    <t>รายได้จัดเก็บเอง</t>
  </si>
  <si>
    <t>หมวดภาษีอากร</t>
  </si>
  <si>
    <t>1. ภาษีโรงเรือนและที่ดิน</t>
  </si>
  <si>
    <t>2. ภาษีบำรุงท้องที่</t>
  </si>
  <si>
    <t>3. ภาษีป้าย</t>
  </si>
  <si>
    <t>หมวดค่าธรรมเนียม ค่าปรับและใบอนุญาต</t>
  </si>
  <si>
    <t>1. ค่าธรรมเนียมเก็บขนขยะมูลฝอย</t>
  </si>
  <si>
    <t>หมวดรายได้จากทรัพย์สิน</t>
  </si>
  <si>
    <t>1. ดอกเบี้ยเงินฝากธนาคาร</t>
  </si>
  <si>
    <t>หมวดรายได้เบ็ดเตล็ด</t>
  </si>
  <si>
    <t>1. ค่าขายแบบแปลน / ค่าขายเอกสาร</t>
  </si>
  <si>
    <t>2. รายได้เบ็ดเตล็ดอื่น ๆ</t>
  </si>
  <si>
    <t>รายได้ที่รัฐบาลจัดเก็บแล้วจัดสรรให้องคกรปกครองส่วนท้องถิ่น</t>
  </si>
  <si>
    <t>หมวดภาษีจัดสรร</t>
  </si>
  <si>
    <t>1. ภาษีมูลค่าเพิ่ม</t>
  </si>
  <si>
    <t xml:space="preserve">    - จัดสรรตาม พรบ.กำหนดแผนและขั้นตอนการกระจายอำนาจฯ</t>
  </si>
  <si>
    <t xml:space="preserve">    - จัดสรรตาม พ.ร.บ. จัดสรรภาษีมูลค่าเพิ่ม ( 1ใน 9)</t>
  </si>
  <si>
    <t>2. ภาษีธุรกิจเฉพาะ</t>
  </si>
  <si>
    <t>3. ภาษีสุรา</t>
  </si>
  <si>
    <t>4. ภาษีสรรพสามิต</t>
  </si>
  <si>
    <t>5. ค่าภาคหลวงแร่</t>
  </si>
  <si>
    <t>6. ค่าภาคหลวงปิโตรเลียม</t>
  </si>
  <si>
    <t>7. ค่าธรรมเนียมจดทะเบียนสิทธิและนิติกรรมที่ดิน</t>
  </si>
  <si>
    <t>รายได้ที่รัฐบาลอุดหนุนให้องค์กรปกครองส่วนท้องถิ่น</t>
  </si>
  <si>
    <t>หมวดเงินอุดหนุน</t>
  </si>
  <si>
    <t>1. เงินอุดหนุนทั่วไป</t>
  </si>
  <si>
    <t>รวมเป็นเงินทั้งสิ้น</t>
  </si>
  <si>
    <t>โอนลด</t>
  </si>
  <si>
    <t>2. หมวดเงินเดือน (ฝ่ายประจำ)</t>
  </si>
  <si>
    <t>5. หมวดค่าครุภัณฑ์</t>
  </si>
  <si>
    <t>6.  หมวดเงินอุดหนุน</t>
  </si>
  <si>
    <t>โอน เพิ่ม</t>
  </si>
  <si>
    <t>2. หมวดเงินเดือน (ฝ่ายการเมือง )</t>
  </si>
  <si>
    <t>3. หมวดเงินเดือน (ฝ่ายประจำ)</t>
  </si>
  <si>
    <t>7.  หมวดค่าสาธารณูปโภค</t>
  </si>
  <si>
    <t>8.  หมวดเงินอุดหนุน</t>
  </si>
  <si>
    <t xml:space="preserve">11. หมวดรายจ่ายอื่น </t>
  </si>
  <si>
    <t>10. หมวดค่าที่ดินและสิ่งก่อสร้าง</t>
  </si>
  <si>
    <t>9. หมวดค่าครุภัณฑ์</t>
  </si>
  <si>
    <t>4. หมวดค่าตอบแทน</t>
  </si>
  <si>
    <t>5. หมวดค่าใช้สอย</t>
  </si>
  <si>
    <t>6. หมวดค่าวัสดุ</t>
  </si>
  <si>
    <t>1. หมวดเงินเดือน (ฝ่ายประจำ)</t>
  </si>
  <si>
    <t>2. หมวดค่าตอบแทน</t>
  </si>
  <si>
    <t>3. หมวดค่าใช้สอย</t>
  </si>
  <si>
    <t>4. หมวดค่าวัสดุ</t>
  </si>
  <si>
    <t>6. หมวดค่าครุภัณฑ์</t>
  </si>
  <si>
    <t>6. หมวดค่าที่ดินและสิ่งก่อสร้าง</t>
  </si>
  <si>
    <t>7. หมวดค่าที่ดินและสิ่งก่อสร้าง</t>
  </si>
  <si>
    <t xml:space="preserve">8. หมวดรายจ่ายอื่น </t>
  </si>
  <si>
    <t>3. หมวดค่าตอบแทน</t>
  </si>
  <si>
    <t>4. หมวดค่าใช้สอย</t>
  </si>
  <si>
    <t>5. หมวดค่าวัสดุ</t>
  </si>
  <si>
    <t>7. หมวดค่าครุภัณฑ์</t>
  </si>
  <si>
    <t>5. หมวดค่าสาธารณูปโภค</t>
  </si>
  <si>
    <t>สำนักงานปลัด</t>
  </si>
  <si>
    <t>เงินงบประมาณ</t>
  </si>
  <si>
    <t>เบิกจ่ายจริง</t>
  </si>
  <si>
    <t>คิดเป็นร้อยละ</t>
  </si>
  <si>
    <t>ชื่อหน่วยงาน</t>
  </si>
  <si>
    <t>รวมทั้งสิ้น</t>
  </si>
  <si>
    <t xml:space="preserve">องค์การบริหารส่วนตำบลหินเหล็กไฟ  อำเภอหัวหิน  จังหวัดประจวบคีรีขันธ์      </t>
  </si>
  <si>
    <t>งบเงินสะสม</t>
  </si>
  <si>
    <t>บวก</t>
  </si>
  <si>
    <t>หัก</t>
  </si>
  <si>
    <t>จ่ายขาดเงินสะสม</t>
  </si>
  <si>
    <t>รายรับจริงสูงกว่ารายจ่ายจริง</t>
  </si>
  <si>
    <t>รายจ่ายค้างจ่าย (เหลือจ่าย)</t>
  </si>
  <si>
    <t>เงินสะสม ณ วันที่ 30 กันยายน  2554</t>
  </si>
  <si>
    <t>3. เงินสะสมที่สามารถนำไปใช้จ่ายได้</t>
  </si>
  <si>
    <t>หมวด / ประเภท</t>
  </si>
  <si>
    <t>สูงกว่าประมาณการรายรับ</t>
  </si>
  <si>
    <t>ต่ำกว่าประมาณการรายรับ</t>
  </si>
  <si>
    <t>8. ค่าธรรมเนียมว่าด้วย กม.ป่าไม้</t>
  </si>
  <si>
    <t>9. ค่าธรรมเนียมว่าด้วย กม. น้ำบาดาล</t>
  </si>
  <si>
    <t>7. หมวดเงินอุดหนุน</t>
  </si>
  <si>
    <t>8. หมวดค่าที่ดินและสิ่งก่อสร้าง</t>
  </si>
  <si>
    <t>รวมรายรับจริง</t>
  </si>
  <si>
    <t xml:space="preserve"> ณ วันที่ 30 กันยายน พ.ศ. 2555</t>
  </si>
  <si>
    <t>เงินสะสม ณ วันที่ 1  ตุลาคม  2554</t>
  </si>
  <si>
    <t>รายจ่ายรอจ่าย (เหลือจ่าย)</t>
  </si>
  <si>
    <t>ลูกหนี้ ภาษีโรงเรือนและที่ดิน</t>
  </si>
  <si>
    <t>ลูกหนี้ ภาษีบำรุงท้องที่</t>
  </si>
  <si>
    <t>เงินฝากเกินบัญชี</t>
  </si>
  <si>
    <t>เงินรับฝาก เงินอุดหนุนเฉพาะกิจ เบี้ยยังชีพผู้สูงอายุ  ปี 2553</t>
  </si>
  <si>
    <t>เงินรับฝาก เงินอุดหนุนทั่วไปสำหรับ อปท.ที่มีการบริหารจัดการที่ดี</t>
  </si>
  <si>
    <t>รับคืนค่าใช้จ่ายต่างๆ ตามคำแนะนำของสำนักงานตรวจเงินแผ่นดิน</t>
  </si>
  <si>
    <t>ทุนสำรองเงินสะสม ร้อยละ 25</t>
  </si>
  <si>
    <t>เงินสะสม ณ วันที่ 30 กันยายน  2555 ประกอบด้วย</t>
  </si>
  <si>
    <t>1. ลูกหนี้ภาษีโรงเรือนและที่ดิน</t>
  </si>
  <si>
    <t>2. ลูกหนี้ภาษีบำรุงท้องที่</t>
  </si>
  <si>
    <r>
      <rPr>
        <b/>
        <u val="single"/>
        <sz val="14"/>
        <rFont val="TH SarabunPSK"/>
        <family val="2"/>
      </rPr>
      <t xml:space="preserve">หมายเหตุ </t>
    </r>
    <r>
      <rPr>
        <sz val="14"/>
        <rFont val="TH SarabunPSK"/>
        <family val="2"/>
      </rPr>
      <t xml:space="preserve"> ในปีงบประมาณ 2555 ได้รับอนุมัติให้จ่ายขาดเงินสะสม จำนวน 15,846,430.00  บาทโดยได้ทำการเบิกจ่ายแล้ว</t>
    </r>
  </si>
  <si>
    <t xml:space="preserve">จำนวน 15,394,901.75 บาท คงเหลือเบิกจ่ายในปีงบประมาณถัดไป จำนวน 392,428.25  บาท </t>
  </si>
  <si>
    <t>หน่วยตรวจสอบภายใน</t>
  </si>
  <si>
    <t>งบประมาณหลังโอน</t>
  </si>
  <si>
    <t xml:space="preserve">กองคลัง </t>
  </si>
  <si>
    <t>กองช่าง</t>
  </si>
  <si>
    <t>กองการศึกษา ศาสนาและวัฒนธรรม</t>
  </si>
  <si>
    <t>กองสาธารณสุข และสิ่งแวดล้อม</t>
  </si>
  <si>
    <t>กองสวัสดิการและสังคม</t>
  </si>
  <si>
    <t>กองส่งเสริมการเกษตร</t>
  </si>
  <si>
    <t>กองคลัง</t>
  </si>
  <si>
    <t>ประเภทภาษี</t>
  </si>
  <si>
    <t>ภาษีโรงเรือนและที่ดิน</t>
  </si>
  <si>
    <t>ภาษีบำรุงท้องที่</t>
  </si>
  <si>
    <t>ภาษีป้าย</t>
  </si>
  <si>
    <t>ปีงบประมาณ 2554</t>
  </si>
  <si>
    <t>ปีงบประมาณ 2555</t>
  </si>
  <si>
    <t>.+เพิ่ม      - ลด</t>
  </si>
  <si>
    <t>งานพัฒนาและจัดเก็บรายได้</t>
  </si>
  <si>
    <t xml:space="preserve">           ในปีงบประมาณ 2555 องค์การบริหารส่วนตำบลหินเหล็กไฟ สามารถดำเนินการจัดเก็บภาษีได้เองเป็นจำนวนเงินทั้งสิ้น </t>
  </si>
  <si>
    <t xml:space="preserve">2,233,584.58 บาท เพิ่มขึ้นจากปีงบประมาณ 2554 เป็นจำนวนเงิน 109,628.59 บาท คิดเป็นอัตราเพิ่มขึ้นร้อยละ 5.16  </t>
  </si>
  <si>
    <t>โดยแยกเป็นภาษีประเภทต่าง ๆ ดังนี้</t>
  </si>
  <si>
    <t>งานพัสดุและทะเบียนทรัพย์สิน</t>
  </si>
  <si>
    <t xml:space="preserve">         ในปีงบประมาณที่ผ่านมา งานพัสดุได้ดำเนินการจัดซื้อจัดจ้างเป็นจำนวนมากจึงขออนุญาตรายงานผลการดำเนินการเฉพาะ</t>
  </si>
  <si>
    <t>การก่อสร้างทั้งงบประมาณรายจ่ายประจำปี 2555 และงบประมาณรายจ่ายเพิ่มเติมฉบับที่ 1 ปี2554 โดยงานพัสดุได้ทำการเรียก</t>
  </si>
  <si>
    <t>ประกวดราคา และสอบราคาจ้างเหมาก่อสร้าง จำนวนทั้งสิ้น 102 โครงการ วงเงินจ้างรวมทั้งสิ้น 18,446,110.00 บาท ลดลงจาก</t>
  </si>
  <si>
    <t>ราคากลาง 451,328.00 บาท คิดเป็นร้อยละ 2.39</t>
  </si>
  <si>
    <t>งานการเงินและบัญชี</t>
  </si>
  <si>
    <t xml:space="preserve">                  องค์การบริหารส่วนตำบลหินเหล็กไฟ มีรายรับรวมเงินอุดหนุนทั่วไป ในปีงบประมาณ 2555 เป็นจำนวนเงินทั้งสิ้น </t>
  </si>
  <si>
    <t>53,603,815.82 บาทและใช้จ่ายตามแผนงานซึ่งบรรจุไว้ในข้อบัญญัติงบประมาณรายจ่ายประจำปี 2555 เป็นจำนวนเงินรวมทั้งสิ้น</t>
  </si>
  <si>
    <t>34,016,603.00 บาท ซึ่งต่ำกว่ารายรับจริง เป็นเงิน 19,587212.82 บาท และในปัจจุบันองค์การบริหารส่วนตำบลหินเหล็กไฟ</t>
  </si>
  <si>
    <t>มีเงินสะสมอยู่เป็นจำนวนเงินทั้งสิ้น 18,904,721.36 บาท ซึ่งประกอบด้วย ลูกหนี้ภาษี เป็นเงิน 109,267.73 บาท และรายการ</t>
  </si>
  <si>
    <t xml:space="preserve">จ่ายขาดเงินสะสมค้างจ่าย จำนวน 392,428.25 บาท ดังนั้นจึงสามารถใช้จ่ายเงินสะสมได้เป็นจำนวนเงินทั้งสิ้น 18,403,025.38 </t>
  </si>
  <si>
    <t>อย่างไรก็ตามเงินสะสมจำนวนดังกล่าว หากประสงค์จะใช้จ่าย ต้องเป็นไปตามเงื่อนไขของระเบียบที่เกี่ยวข้อง โดยจะต้องนำส่งเงิน</t>
  </si>
  <si>
    <t>สมทบกองทุนส่งเสริมกิจการขององค์กรปกครองส่วนท้องถิ่นแต่ละประเภทเรียบร้อยแล้ว และจะต้องมียอดเงินสะสมคงเหลือเพียงพอ</t>
  </si>
  <si>
    <t>ที่จะใช้จ่ายค่าใช้จ่ายประจำ และกรณีฉุกเฉินที่มีสาธารณภัยเกิดขึ้น และให้คำนึงถึงฐานะทางการคลังที่มั่นคงในระยะยาวด้วย</t>
  </si>
  <si>
    <t xml:space="preserve">รายงานผลการดำเนินการในรอบปีงบประมาณ 2555 </t>
  </si>
  <si>
    <t>ตั้งแต่วันที่  1  ตุลาคม  2555  ถึงวันที่  31  ธันวาคม  2555 ( ไตรมาสที่ 1)</t>
  </si>
  <si>
    <t xml:space="preserve">                                            องค์การบริหารส่วนตำบลหินเหล็กไฟ  อำเภอหัวหิน จังหวัดประจวบคีรีขันธ์                           </t>
  </si>
  <si>
    <t>รายรับจริง ประจำปีงบประมาณ 2556</t>
  </si>
  <si>
    <t>ตั้งแต่วันที่  1  ตุลาคม  2555  ถึงวันที่  31  ธันวาคม  2555 (ไตรมาสที่ 1)</t>
  </si>
  <si>
    <t>3. ค่าธรรมเนียมอื่น ๆ</t>
  </si>
  <si>
    <t>2. ค่าธรรมเนียมจดทะเบียนพาณิชย์</t>
  </si>
  <si>
    <t>4. ค่าปรับการผิดสัญญา</t>
  </si>
  <si>
    <t>5. ค่าใบอนุญาตการรับทำการกำจัดสิ่งปฏิกูลหรือมูลฝอย</t>
  </si>
  <si>
    <t>6. ค่าใบอนุญาตประกอบการค้าสำหรับกิจการที่เป็นอันตรายต่อสุขภาพ</t>
  </si>
  <si>
    <t>4. อากรรังนกอีแอ่น</t>
  </si>
  <si>
    <t>7. ค่าใบอนุญาตจัดตั้งสถานที่จำหน่ายอาหารหรือสถานที่สะสมอาหาร</t>
  </si>
  <si>
    <t>8. ค่าใบอนุญาตให้ตั้งตลาดเอกชน</t>
  </si>
  <si>
    <t>9. ค่าใบอนุญาตเกี่ยวกับการควบคุมอาคาร</t>
  </si>
  <si>
    <t>2.รายได้จากทรัพย์สินอื่น</t>
  </si>
  <si>
    <t>.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</si>
</sst>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"/>
    <numFmt numFmtId="200" formatCode="#,##0.000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#,##0.0000"/>
  </numFmts>
  <fonts count="62">
    <font>
      <sz val="10"/>
      <name val="Arial"/>
      <family val="0"/>
    </font>
    <font>
      <sz val="14"/>
      <name val="AngsanaUPC"/>
      <family val="1"/>
    </font>
    <font>
      <sz val="8"/>
      <name val="Arial"/>
      <family val="0"/>
    </font>
    <font>
      <b/>
      <sz val="14"/>
      <name val="AngsanaUPC"/>
      <family val="1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1"/>
      <name val="TH SarabunPSK"/>
      <family val="2"/>
    </font>
    <font>
      <sz val="11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3"/>
      <name val="Arial"/>
      <family val="2"/>
    </font>
    <font>
      <b/>
      <u val="single"/>
      <sz val="14"/>
      <name val="TH SarabunPSK"/>
      <family val="2"/>
    </font>
    <font>
      <b/>
      <sz val="16"/>
      <name val="TH SarabunPSK"/>
      <family val="2"/>
    </font>
    <font>
      <sz val="16"/>
      <name val="Angsana New"/>
      <family val="1"/>
    </font>
    <font>
      <sz val="16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u val="single"/>
      <sz val="16"/>
      <color indexed="9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b/>
      <u val="single"/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22" borderId="0" applyNumberFormat="0" applyBorder="0" applyAlignment="0" applyProtection="0"/>
    <xf numFmtId="0" fontId="51" fillId="23" borderId="1" applyNumberFormat="0" applyAlignment="0" applyProtection="0"/>
    <xf numFmtId="0" fontId="52" fillId="24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54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5" fillId="20" borderId="5" applyNumberFormat="0" applyAlignment="0" applyProtection="0"/>
    <xf numFmtId="0" fontId="0" fillId="32" borderId="6" applyNumberFormat="0" applyFon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3" fontId="7" fillId="0" borderId="10" xfId="38" applyFont="1" applyBorder="1" applyAlignment="1">
      <alignment/>
    </xf>
    <xf numFmtId="0" fontId="8" fillId="0" borderId="11" xfId="0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43" fontId="9" fillId="0" borderId="0" xfId="38" applyFont="1" applyAlignment="1">
      <alignment/>
    </xf>
    <xf numFmtId="43" fontId="10" fillId="0" borderId="0" xfId="38" applyFont="1" applyAlignment="1">
      <alignment horizontal="right"/>
    </xf>
    <xf numFmtId="0" fontId="10" fillId="0" borderId="0" xfId="0" applyFont="1" applyAlignment="1">
      <alignment/>
    </xf>
    <xf numFmtId="43" fontId="10" fillId="0" borderId="0" xfId="38" applyFont="1" applyAlignment="1">
      <alignment/>
    </xf>
    <xf numFmtId="0" fontId="12" fillId="0" borderId="0" xfId="0" applyFont="1" applyAlignment="1">
      <alignment/>
    </xf>
    <xf numFmtId="43" fontId="10" fillId="0" borderId="12" xfId="38" applyFont="1" applyBorder="1" applyAlignment="1">
      <alignment/>
    </xf>
    <xf numFmtId="4" fontId="10" fillId="0" borderId="0" xfId="0" applyNumberFormat="1" applyFont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43" fontId="10" fillId="0" borderId="10" xfId="38" applyFont="1" applyBorder="1" applyAlignment="1">
      <alignment horizontal="center"/>
    </xf>
    <xf numFmtId="4" fontId="10" fillId="0" borderId="13" xfId="0" applyNumberFormat="1" applyFont="1" applyBorder="1" applyAlignment="1">
      <alignment/>
    </xf>
    <xf numFmtId="4" fontId="10" fillId="0" borderId="11" xfId="0" applyNumberFormat="1" applyFont="1" applyBorder="1" applyAlignment="1">
      <alignment/>
    </xf>
    <xf numFmtId="4" fontId="10" fillId="0" borderId="14" xfId="0" applyNumberFormat="1" applyFont="1" applyBorder="1" applyAlignment="1">
      <alignment/>
    </xf>
    <xf numFmtId="4" fontId="10" fillId="0" borderId="14" xfId="0" applyNumberFormat="1" applyFont="1" applyBorder="1" applyAlignment="1">
      <alignment horizontal="left"/>
    </xf>
    <xf numFmtId="4" fontId="10" fillId="0" borderId="14" xfId="0" applyNumberFormat="1" applyFont="1" applyBorder="1" applyAlignment="1">
      <alignment/>
    </xf>
    <xf numFmtId="4" fontId="13" fillId="0" borderId="10" xfId="0" applyNumberFormat="1" applyFont="1" applyBorder="1" applyAlignment="1">
      <alignment horizontal="right"/>
    </xf>
    <xf numFmtId="43" fontId="13" fillId="0" borderId="10" xfId="38" applyFont="1" applyBorder="1" applyAlignment="1">
      <alignment/>
    </xf>
    <xf numFmtId="43" fontId="10" fillId="0" borderId="15" xfId="38" applyFont="1" applyBorder="1" applyAlignment="1">
      <alignment horizontal="center"/>
    </xf>
    <xf numFmtId="43" fontId="10" fillId="0" borderId="16" xfId="38" applyFont="1" applyBorder="1" applyAlignment="1">
      <alignment horizontal="center"/>
    </xf>
    <xf numFmtId="43" fontId="10" fillId="0" borderId="10" xfId="38" applyFont="1" applyBorder="1" applyAlignment="1">
      <alignment/>
    </xf>
    <xf numFmtId="4" fontId="10" fillId="0" borderId="10" xfId="38" applyNumberFormat="1" applyFont="1" applyBorder="1" applyAlignment="1">
      <alignment horizontal="center"/>
    </xf>
    <xf numFmtId="4" fontId="10" fillId="0" borderId="0" xfId="38" applyNumberFormat="1" applyFont="1" applyBorder="1" applyAlignment="1">
      <alignment horizontal="center"/>
    </xf>
    <xf numFmtId="43" fontId="10" fillId="0" borderId="0" xfId="38" applyFont="1" applyBorder="1" applyAlignment="1">
      <alignment/>
    </xf>
    <xf numFmtId="43" fontId="10" fillId="0" borderId="17" xfId="38" applyFont="1" applyBorder="1" applyAlignment="1">
      <alignment/>
    </xf>
    <xf numFmtId="43" fontId="10" fillId="0" borderId="13" xfId="38" applyFont="1" applyBorder="1" applyAlignment="1">
      <alignment/>
    </xf>
    <xf numFmtId="43" fontId="10" fillId="0" borderId="18" xfId="38" applyFont="1" applyBorder="1" applyAlignment="1">
      <alignment/>
    </xf>
    <xf numFmtId="43" fontId="10" fillId="0" borderId="11" xfId="38" applyFont="1" applyBorder="1" applyAlignment="1">
      <alignment/>
    </xf>
    <xf numFmtId="43" fontId="10" fillId="0" borderId="19" xfId="38" applyFont="1" applyBorder="1" applyAlignment="1">
      <alignment/>
    </xf>
    <xf numFmtId="43" fontId="10" fillId="0" borderId="14" xfId="38" applyFont="1" applyBorder="1" applyAlignment="1">
      <alignment/>
    </xf>
    <xf numFmtId="43" fontId="10" fillId="0" borderId="11" xfId="38" applyFont="1" applyBorder="1" applyAlignment="1">
      <alignment horizontal="center"/>
    </xf>
    <xf numFmtId="43" fontId="10" fillId="0" borderId="0" xfId="38" applyFont="1" applyBorder="1" applyAlignment="1">
      <alignment horizontal="center"/>
    </xf>
    <xf numFmtId="43" fontId="10" fillId="0" borderId="14" xfId="38" applyFont="1" applyBorder="1" applyAlignment="1">
      <alignment horizontal="center"/>
    </xf>
    <xf numFmtId="43" fontId="10" fillId="0" borderId="11" xfId="38" applyFont="1" applyBorder="1" applyAlignment="1">
      <alignment/>
    </xf>
    <xf numFmtId="43" fontId="10" fillId="0" borderId="0" xfId="38" applyFont="1" applyBorder="1" applyAlignment="1">
      <alignment/>
    </xf>
    <xf numFmtId="43" fontId="10" fillId="0" borderId="14" xfId="38" applyFont="1" applyBorder="1" applyAlignment="1">
      <alignment/>
    </xf>
    <xf numFmtId="43" fontId="10" fillId="0" borderId="20" xfId="38" applyFont="1" applyBorder="1" applyAlignment="1">
      <alignment/>
    </xf>
    <xf numFmtId="4" fontId="10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4" fontId="10" fillId="0" borderId="0" xfId="0" applyNumberFormat="1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43" fontId="15" fillId="0" borderId="0" xfId="38" applyFont="1" applyAlignment="1">
      <alignment/>
    </xf>
    <xf numFmtId="0" fontId="59" fillId="0" borderId="10" xfId="0" applyFont="1" applyBorder="1" applyAlignment="1">
      <alignment horizontal="center"/>
    </xf>
    <xf numFmtId="43" fontId="59" fillId="0" borderId="10" xfId="38" applyFont="1" applyBorder="1" applyAlignment="1">
      <alignment horizontal="center"/>
    </xf>
    <xf numFmtId="0" fontId="59" fillId="0" borderId="10" xfId="0" applyFont="1" applyBorder="1" applyAlignment="1">
      <alignment/>
    </xf>
    <xf numFmtId="43" fontId="60" fillId="0" borderId="10" xfId="38" applyFont="1" applyBorder="1" applyAlignment="1">
      <alignment/>
    </xf>
    <xf numFmtId="43" fontId="59" fillId="0" borderId="10" xfId="38" applyFont="1" applyBorder="1" applyAlignment="1">
      <alignment/>
    </xf>
    <xf numFmtId="0" fontId="60" fillId="0" borderId="0" xfId="0" applyFont="1" applyAlignment="1">
      <alignment/>
    </xf>
    <xf numFmtId="43" fontId="60" fillId="0" borderId="0" xfId="38" applyFont="1" applyAlignment="1">
      <alignment/>
    </xf>
    <xf numFmtId="0" fontId="16" fillId="0" borderId="11" xfId="0" applyFont="1" applyBorder="1" applyAlignment="1">
      <alignment/>
    </xf>
    <xf numFmtId="0" fontId="17" fillId="0" borderId="0" xfId="0" applyFont="1" applyAlignment="1">
      <alignment horizontal="center"/>
    </xf>
    <xf numFmtId="4" fontId="17" fillId="0" borderId="0" xfId="0" applyNumberFormat="1" applyFont="1" applyBorder="1" applyAlignment="1">
      <alignment/>
    </xf>
    <xf numFmtId="43" fontId="17" fillId="0" borderId="10" xfId="38" applyFont="1" applyBorder="1" applyAlignment="1">
      <alignment/>
    </xf>
    <xf numFmtId="0" fontId="17" fillId="0" borderId="20" xfId="0" applyFont="1" applyBorder="1" applyAlignment="1">
      <alignment horizontal="center"/>
    </xf>
    <xf numFmtId="0" fontId="17" fillId="0" borderId="13" xfId="0" applyFont="1" applyBorder="1" applyAlignment="1">
      <alignment horizontal="left"/>
    </xf>
    <xf numFmtId="0" fontId="16" fillId="0" borderId="0" xfId="0" applyFont="1" applyAlignment="1">
      <alignment horizontal="center"/>
    </xf>
    <xf numFmtId="43" fontId="16" fillId="0" borderId="13" xfId="38" applyFont="1" applyBorder="1" applyAlignment="1">
      <alignment/>
    </xf>
    <xf numFmtId="43" fontId="16" fillId="0" borderId="11" xfId="38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11" xfId="0" applyFont="1" applyBorder="1" applyAlignment="1">
      <alignment horizontal="right"/>
    </xf>
    <xf numFmtId="43" fontId="17" fillId="0" borderId="11" xfId="38" applyFont="1" applyBorder="1" applyAlignment="1">
      <alignment/>
    </xf>
    <xf numFmtId="43" fontId="16" fillId="0" borderId="19" xfId="38" applyFont="1" applyBorder="1" applyAlignment="1">
      <alignment/>
    </xf>
    <xf numFmtId="43" fontId="16" fillId="0" borderId="21" xfId="38" applyFont="1" applyBorder="1" applyAlignment="1">
      <alignment/>
    </xf>
    <xf numFmtId="43" fontId="17" fillId="0" borderId="20" xfId="38" applyFont="1" applyBorder="1" applyAlignment="1">
      <alignment/>
    </xf>
    <xf numFmtId="0" fontId="16" fillId="0" borderId="11" xfId="0" applyFont="1" applyBorder="1" applyAlignment="1">
      <alignment horizontal="left"/>
    </xf>
    <xf numFmtId="43" fontId="16" fillId="0" borderId="20" xfId="38" applyFont="1" applyBorder="1" applyAlignment="1">
      <alignment/>
    </xf>
    <xf numFmtId="0" fontId="17" fillId="0" borderId="20" xfId="0" applyFont="1" applyBorder="1" applyAlignment="1">
      <alignment horizontal="right"/>
    </xf>
    <xf numFmtId="43" fontId="17" fillId="0" borderId="22" xfId="38" applyFont="1" applyBorder="1" applyAlignment="1">
      <alignment/>
    </xf>
    <xf numFmtId="43" fontId="17" fillId="0" borderId="13" xfId="38" applyFont="1" applyBorder="1" applyAlignment="1">
      <alignment horizontal="center"/>
    </xf>
    <xf numFmtId="43" fontId="17" fillId="0" borderId="20" xfId="38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4" fontId="17" fillId="0" borderId="23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4" fontId="10" fillId="0" borderId="0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left"/>
    </xf>
    <xf numFmtId="4" fontId="10" fillId="0" borderId="0" xfId="0" applyNumberFormat="1" applyFont="1" applyBorder="1" applyAlignment="1">
      <alignment horizontal="left"/>
    </xf>
    <xf numFmtId="0" fontId="60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0" fontId="60" fillId="0" borderId="24" xfId="0" applyFont="1" applyBorder="1" applyAlignment="1">
      <alignment horizontal="left"/>
    </xf>
    <xf numFmtId="0" fontId="61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0" fillId="0" borderId="23" xfId="0" applyFont="1" applyBorder="1" applyAlignment="1">
      <alignment horizontal="lef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50"/>
  <sheetViews>
    <sheetView zoomScale="162" zoomScaleNormal="162" zoomScalePageLayoutView="0" workbookViewId="0" topLeftCell="A1">
      <selection activeCell="C53" sqref="C53"/>
    </sheetView>
  </sheetViews>
  <sheetFormatPr defaultColWidth="9.140625" defaultRowHeight="12.75"/>
  <cols>
    <col min="1" max="1" width="39.421875" style="10" customWidth="1"/>
    <col min="2" max="2" width="8.7109375" style="10" customWidth="1"/>
    <col min="3" max="3" width="14.140625" style="10" customWidth="1"/>
    <col min="4" max="4" width="15.421875" style="10" customWidth="1"/>
    <col min="5" max="5" width="16.140625" style="10" customWidth="1"/>
  </cols>
  <sheetData>
    <row r="1" spans="1:5" s="4" customFormat="1" ht="16.5" customHeight="1">
      <c r="A1" s="84" t="s">
        <v>139</v>
      </c>
      <c r="B1" s="84"/>
      <c r="C1" s="84"/>
      <c r="D1" s="84"/>
      <c r="E1" s="84"/>
    </row>
    <row r="2" spans="1:5" s="4" customFormat="1" ht="15.75" customHeight="1">
      <c r="A2" s="85" t="s">
        <v>140</v>
      </c>
      <c r="B2" s="85"/>
      <c r="C2" s="85"/>
      <c r="D2" s="85"/>
      <c r="E2" s="85"/>
    </row>
    <row r="3" spans="1:7" s="4" customFormat="1" ht="18" customHeight="1">
      <c r="A3" s="86" t="s">
        <v>141</v>
      </c>
      <c r="B3" s="86"/>
      <c r="C3" s="86"/>
      <c r="D3" s="86"/>
      <c r="E3" s="86"/>
      <c r="F3" s="63"/>
      <c r="G3" s="63"/>
    </row>
    <row r="4" spans="1:5" s="4" customFormat="1" ht="15.75">
      <c r="A4" s="82" t="s">
        <v>80</v>
      </c>
      <c r="B4" s="82" t="s">
        <v>9</v>
      </c>
      <c r="C4" s="80" t="s">
        <v>8</v>
      </c>
      <c r="D4" s="80" t="s">
        <v>87</v>
      </c>
      <c r="E4" s="7" t="s">
        <v>81</v>
      </c>
    </row>
    <row r="5" spans="1:5" s="4" customFormat="1" ht="15.75">
      <c r="A5" s="83"/>
      <c r="B5" s="83"/>
      <c r="C5" s="81"/>
      <c r="D5" s="81"/>
      <c r="E5" s="7" t="s">
        <v>82</v>
      </c>
    </row>
    <row r="6" spans="1:5" s="4" customFormat="1" ht="15.75">
      <c r="A6" s="66" t="s">
        <v>10</v>
      </c>
      <c r="B6" s="67"/>
      <c r="C6" s="68"/>
      <c r="D6" s="68"/>
      <c r="E6" s="69"/>
    </row>
    <row r="7" spans="1:5" s="4" customFormat="1" ht="15.75">
      <c r="A7" s="70" t="s">
        <v>11</v>
      </c>
      <c r="B7" s="67">
        <v>411000</v>
      </c>
      <c r="C7" s="69"/>
      <c r="D7" s="69"/>
      <c r="E7" s="69"/>
    </row>
    <row r="8" spans="1:5" s="4" customFormat="1" ht="15.75">
      <c r="A8" s="61" t="s">
        <v>12</v>
      </c>
      <c r="B8" s="67">
        <v>411001</v>
      </c>
      <c r="C8" s="69">
        <v>1700000</v>
      </c>
      <c r="D8" s="69">
        <v>29734</v>
      </c>
      <c r="E8" s="69">
        <v>-1670266</v>
      </c>
    </row>
    <row r="9" spans="1:5" s="4" customFormat="1" ht="15.75">
      <c r="A9" s="61" t="s">
        <v>13</v>
      </c>
      <c r="B9" s="67">
        <v>411002</v>
      </c>
      <c r="C9" s="69">
        <v>280000</v>
      </c>
      <c r="D9" s="69">
        <v>22614.51</v>
      </c>
      <c r="E9" s="69">
        <v>-257385.49</v>
      </c>
    </row>
    <row r="10" spans="1:5" s="4" customFormat="1" ht="15.75">
      <c r="A10" s="61" t="s">
        <v>14</v>
      </c>
      <c r="B10" s="67">
        <v>411003</v>
      </c>
      <c r="C10" s="69">
        <v>300000</v>
      </c>
      <c r="D10" s="69">
        <v>4454</v>
      </c>
      <c r="E10" s="69">
        <v>-295546</v>
      </c>
    </row>
    <row r="11" spans="1:5" s="4" customFormat="1" ht="15.75">
      <c r="A11" s="61" t="s">
        <v>147</v>
      </c>
      <c r="B11" s="67">
        <v>411005</v>
      </c>
      <c r="C11" s="69">
        <v>100000</v>
      </c>
      <c r="D11" s="69">
        <v>0</v>
      </c>
      <c r="E11" s="69">
        <v>-100000</v>
      </c>
    </row>
    <row r="12" spans="1:5" s="4" customFormat="1" ht="15.75">
      <c r="A12" s="71" t="s">
        <v>3</v>
      </c>
      <c r="B12" s="62"/>
      <c r="C12" s="64">
        <f>SUM(C8:C11)</f>
        <v>2380000</v>
      </c>
      <c r="D12" s="64">
        <f>SUM(D8:D11)</f>
        <v>56802.509999999995</v>
      </c>
      <c r="E12" s="64">
        <f>SUM(E8:E11)</f>
        <v>-2323197.49</v>
      </c>
    </row>
    <row r="13" spans="1:5" s="4" customFormat="1" ht="15.75">
      <c r="A13" s="70" t="s">
        <v>15</v>
      </c>
      <c r="B13" s="62">
        <v>412000</v>
      </c>
      <c r="C13" s="72"/>
      <c r="D13" s="72"/>
      <c r="E13" s="72"/>
    </row>
    <row r="14" spans="1:5" s="4" customFormat="1" ht="15.75">
      <c r="A14" s="61" t="s">
        <v>16</v>
      </c>
      <c r="B14" s="67">
        <v>412107</v>
      </c>
      <c r="C14" s="69">
        <v>550000</v>
      </c>
      <c r="D14" s="69">
        <v>187160</v>
      </c>
      <c r="E14" s="69">
        <v>-362840</v>
      </c>
    </row>
    <row r="15" spans="1:5" s="4" customFormat="1" ht="15.75">
      <c r="A15" s="61" t="s">
        <v>143</v>
      </c>
      <c r="B15" s="67"/>
      <c r="C15" s="69">
        <v>5000</v>
      </c>
      <c r="D15" s="69">
        <v>370</v>
      </c>
      <c r="E15" s="69">
        <v>-4630</v>
      </c>
    </row>
    <row r="16" spans="1:5" s="4" customFormat="1" ht="15.75">
      <c r="A16" s="61" t="s">
        <v>142</v>
      </c>
      <c r="B16" s="67">
        <v>412199</v>
      </c>
      <c r="C16" s="69">
        <v>30000</v>
      </c>
      <c r="D16" s="69">
        <v>2555.4</v>
      </c>
      <c r="E16" s="69">
        <v>-27444.6</v>
      </c>
    </row>
    <row r="17" spans="1:5" s="4" customFormat="1" ht="15.75">
      <c r="A17" s="61" t="s">
        <v>144</v>
      </c>
      <c r="B17" s="67"/>
      <c r="C17" s="69">
        <v>10000</v>
      </c>
      <c r="D17" s="69">
        <v>1500</v>
      </c>
      <c r="E17" s="69">
        <v>-8500</v>
      </c>
    </row>
    <row r="18" spans="1:5" s="4" customFormat="1" ht="15.75">
      <c r="A18" s="61" t="s">
        <v>145</v>
      </c>
      <c r="B18" s="67"/>
      <c r="C18" s="69">
        <v>5000</v>
      </c>
      <c r="D18" s="69">
        <v>0</v>
      </c>
      <c r="E18" s="69">
        <v>-5000</v>
      </c>
    </row>
    <row r="19" spans="1:5" s="4" customFormat="1" ht="15.75">
      <c r="A19" s="8" t="s">
        <v>146</v>
      </c>
      <c r="B19" s="67"/>
      <c r="C19" s="69">
        <v>5000</v>
      </c>
      <c r="D19" s="69">
        <v>600</v>
      </c>
      <c r="E19" s="69">
        <v>-4400</v>
      </c>
    </row>
    <row r="20" spans="1:5" s="4" customFormat="1" ht="15.75">
      <c r="A20" s="8" t="s">
        <v>148</v>
      </c>
      <c r="B20" s="67"/>
      <c r="C20" s="69">
        <v>5000</v>
      </c>
      <c r="D20" s="69">
        <v>400</v>
      </c>
      <c r="E20" s="69">
        <v>-4600</v>
      </c>
    </row>
    <row r="21" spans="1:5" s="4" customFormat="1" ht="15.75">
      <c r="A21" s="61" t="s">
        <v>149</v>
      </c>
      <c r="B21" s="67"/>
      <c r="C21" s="69">
        <v>5000</v>
      </c>
      <c r="D21" s="69">
        <v>0</v>
      </c>
      <c r="E21" s="69">
        <v>-5000</v>
      </c>
    </row>
    <row r="22" spans="1:5" s="4" customFormat="1" ht="15.75">
      <c r="A22" s="61" t="s">
        <v>150</v>
      </c>
      <c r="B22" s="67"/>
      <c r="C22" s="69">
        <v>10000</v>
      </c>
      <c r="D22" s="69">
        <v>3316</v>
      </c>
      <c r="E22" s="69">
        <v>-6684</v>
      </c>
    </row>
    <row r="23" spans="1:5" s="4" customFormat="1" ht="15.75">
      <c r="A23" s="71" t="s">
        <v>3</v>
      </c>
      <c r="B23" s="62"/>
      <c r="C23" s="64">
        <f>SUM(C14:C22)</f>
        <v>625000</v>
      </c>
      <c r="D23" s="64">
        <f>SUM(D14:D22)</f>
        <v>195901.4</v>
      </c>
      <c r="E23" s="64">
        <f>SUM(E14:E22)</f>
        <v>-429098.6</v>
      </c>
    </row>
    <row r="24" spans="1:5" s="4" customFormat="1" ht="15.75">
      <c r="A24" s="70" t="s">
        <v>17</v>
      </c>
      <c r="B24" s="62">
        <v>413000</v>
      </c>
      <c r="C24" s="72"/>
      <c r="D24" s="72"/>
      <c r="E24" s="72"/>
    </row>
    <row r="25" spans="1:5" s="4" customFormat="1" ht="15.75">
      <c r="A25" s="61" t="s">
        <v>18</v>
      </c>
      <c r="B25" s="67">
        <v>413003</v>
      </c>
      <c r="C25" s="69">
        <v>350000</v>
      </c>
      <c r="D25" s="69">
        <v>59156.76</v>
      </c>
      <c r="E25" s="69">
        <v>-290843.24</v>
      </c>
    </row>
    <row r="26" spans="1:5" s="4" customFormat="1" ht="15.75">
      <c r="A26" s="61" t="s">
        <v>151</v>
      </c>
      <c r="B26" s="67"/>
      <c r="C26" s="69">
        <v>0</v>
      </c>
      <c r="D26" s="69">
        <v>1000</v>
      </c>
      <c r="E26" s="69">
        <v>1000</v>
      </c>
    </row>
    <row r="27" spans="1:5" s="4" customFormat="1" ht="15.75">
      <c r="A27" s="71" t="s">
        <v>3</v>
      </c>
      <c r="B27" s="62"/>
      <c r="C27" s="64">
        <f>SUM(C25:C26)</f>
        <v>350000</v>
      </c>
      <c r="D27" s="64">
        <f>SUM(D25:D26)</f>
        <v>60156.76</v>
      </c>
      <c r="E27" s="64">
        <f>SUM(E25:E26)</f>
        <v>-289843.24</v>
      </c>
    </row>
    <row r="28" spans="1:5" s="4" customFormat="1" ht="15.75">
      <c r="A28" s="70" t="s">
        <v>19</v>
      </c>
      <c r="B28" s="62">
        <v>415000</v>
      </c>
      <c r="C28" s="72"/>
      <c r="D28" s="72"/>
      <c r="E28" s="69"/>
    </row>
    <row r="29" spans="1:5" s="4" customFormat="1" ht="15.75">
      <c r="A29" s="61" t="s">
        <v>20</v>
      </c>
      <c r="B29" s="67">
        <v>415004</v>
      </c>
      <c r="C29" s="69">
        <v>30000</v>
      </c>
      <c r="D29" s="69">
        <v>3400</v>
      </c>
      <c r="E29" s="73">
        <v>-26600</v>
      </c>
    </row>
    <row r="30" spans="1:5" s="4" customFormat="1" ht="15.75">
      <c r="A30" s="61" t="s">
        <v>21</v>
      </c>
      <c r="B30" s="67">
        <v>415999</v>
      </c>
      <c r="C30" s="69">
        <v>0</v>
      </c>
      <c r="D30" s="69">
        <v>13389</v>
      </c>
      <c r="E30" s="74">
        <v>13389</v>
      </c>
    </row>
    <row r="31" spans="1:5" s="4" customFormat="1" ht="15.75">
      <c r="A31" s="71" t="s">
        <v>3</v>
      </c>
      <c r="B31" s="62"/>
      <c r="C31" s="64">
        <f>SUM(C29:C30)</f>
        <v>30000</v>
      </c>
      <c r="D31" s="64">
        <f>SUM(D29:D30)</f>
        <v>16789</v>
      </c>
      <c r="E31" s="75">
        <f>SUM(E29:E30)</f>
        <v>-13211</v>
      </c>
    </row>
    <row r="32" spans="1:5" s="4" customFormat="1" ht="15.75">
      <c r="A32" s="70" t="s">
        <v>22</v>
      </c>
      <c r="B32" s="62"/>
      <c r="C32" s="72"/>
      <c r="D32" s="72"/>
      <c r="E32" s="72"/>
    </row>
    <row r="33" spans="1:5" s="5" customFormat="1" ht="15.75">
      <c r="A33" s="70" t="s">
        <v>23</v>
      </c>
      <c r="B33" s="62">
        <v>421000</v>
      </c>
      <c r="C33" s="72"/>
      <c r="D33" s="72"/>
      <c r="E33" s="69"/>
    </row>
    <row r="34" spans="1:5" s="4" customFormat="1" ht="15.75">
      <c r="A34" s="76" t="s">
        <v>24</v>
      </c>
      <c r="B34" s="67"/>
      <c r="C34" s="69"/>
      <c r="D34" s="69"/>
      <c r="E34" s="69"/>
    </row>
    <row r="35" spans="1:5" s="4" customFormat="1" ht="15.75">
      <c r="A35" s="61" t="s">
        <v>25</v>
      </c>
      <c r="B35" s="67">
        <v>421002</v>
      </c>
      <c r="C35" s="69">
        <v>5400000</v>
      </c>
      <c r="D35" s="69">
        <v>0</v>
      </c>
      <c r="E35" s="69">
        <v>-5400000</v>
      </c>
    </row>
    <row r="36" spans="1:5" s="4" customFormat="1" ht="15.75">
      <c r="A36" s="61" t="s">
        <v>26</v>
      </c>
      <c r="B36" s="67">
        <v>421004</v>
      </c>
      <c r="C36" s="69">
        <v>3700000</v>
      </c>
      <c r="D36" s="69">
        <v>1301440.04</v>
      </c>
      <c r="E36" s="69">
        <v>-2398559.96</v>
      </c>
    </row>
    <row r="37" spans="1:5" s="4" customFormat="1" ht="15.75">
      <c r="A37" s="61" t="s">
        <v>27</v>
      </c>
      <c r="B37" s="67">
        <v>421005</v>
      </c>
      <c r="C37" s="69">
        <v>440000</v>
      </c>
      <c r="D37" s="69">
        <v>90452.79</v>
      </c>
      <c r="E37" s="69">
        <v>-349547.21</v>
      </c>
    </row>
    <row r="38" spans="1:5" s="4" customFormat="1" ht="15.75">
      <c r="A38" s="61" t="s">
        <v>28</v>
      </c>
      <c r="B38" s="67">
        <v>421006</v>
      </c>
      <c r="C38" s="69">
        <v>1500000</v>
      </c>
      <c r="D38" s="69">
        <v>475633.15</v>
      </c>
      <c r="E38" s="69">
        <v>-1024366.85</v>
      </c>
    </row>
    <row r="39" spans="1:5" s="4" customFormat="1" ht="15.75">
      <c r="A39" s="61" t="s">
        <v>29</v>
      </c>
      <c r="B39" s="67">
        <v>421007</v>
      </c>
      <c r="C39" s="69">
        <v>3000000</v>
      </c>
      <c r="D39" s="69">
        <v>1003666.14</v>
      </c>
      <c r="E39" s="69">
        <v>-1996333.86</v>
      </c>
    </row>
    <row r="40" spans="1:5" s="4" customFormat="1" ht="15.75">
      <c r="A40" s="61" t="s">
        <v>30</v>
      </c>
      <c r="B40" s="67">
        <v>421012</v>
      </c>
      <c r="C40" s="69">
        <v>50000</v>
      </c>
      <c r="D40" s="69">
        <v>0</v>
      </c>
      <c r="E40" s="69">
        <v>-50000</v>
      </c>
    </row>
    <row r="41" spans="1:5" s="4" customFormat="1" ht="15.75">
      <c r="A41" s="61" t="s">
        <v>31</v>
      </c>
      <c r="B41" s="67">
        <v>421013</v>
      </c>
      <c r="C41" s="69">
        <v>90000</v>
      </c>
      <c r="D41" s="69">
        <v>42742.24</v>
      </c>
      <c r="E41" s="69">
        <v>-47257.76</v>
      </c>
    </row>
    <row r="42" spans="1:5" s="4" customFormat="1" ht="15.75">
      <c r="A42" s="61" t="s">
        <v>32</v>
      </c>
      <c r="B42" s="67">
        <v>421015</v>
      </c>
      <c r="C42" s="69">
        <v>18000000</v>
      </c>
      <c r="D42" s="69">
        <v>10192705</v>
      </c>
      <c r="E42" s="69">
        <v>-7807295</v>
      </c>
    </row>
    <row r="43" spans="1:5" s="4" customFormat="1" ht="15.75">
      <c r="A43" s="76" t="s">
        <v>83</v>
      </c>
      <c r="B43" s="67"/>
      <c r="C43" s="69">
        <v>3700</v>
      </c>
      <c r="D43" s="69">
        <v>0</v>
      </c>
      <c r="E43" s="73">
        <v>-3700</v>
      </c>
    </row>
    <row r="44" spans="1:5" s="4" customFormat="1" ht="15.75">
      <c r="A44" s="76" t="s">
        <v>84</v>
      </c>
      <c r="B44" s="67"/>
      <c r="C44" s="69">
        <v>3070</v>
      </c>
      <c r="D44" s="69">
        <v>0</v>
      </c>
      <c r="E44" s="77">
        <v>-3070</v>
      </c>
    </row>
    <row r="45" spans="1:5" s="4" customFormat="1" ht="15.75">
      <c r="A45" s="71" t="s">
        <v>3</v>
      </c>
      <c r="B45" s="62"/>
      <c r="C45" s="64">
        <f>SUM(C34:C44)</f>
        <v>32186770</v>
      </c>
      <c r="D45" s="64">
        <f>SUM(D35:D44)</f>
        <v>13106639.36</v>
      </c>
      <c r="E45" s="64">
        <f>SUM(E34:E44)</f>
        <v>-19080130.64</v>
      </c>
    </row>
    <row r="46" spans="1:5" s="4" customFormat="1" ht="15.75">
      <c r="A46" s="70" t="s">
        <v>33</v>
      </c>
      <c r="B46" s="67"/>
      <c r="C46" s="69"/>
      <c r="D46" s="69"/>
      <c r="E46" s="69"/>
    </row>
    <row r="47" spans="1:5" s="4" customFormat="1" ht="15.75">
      <c r="A47" s="61" t="s">
        <v>34</v>
      </c>
      <c r="B47" s="67">
        <v>430000</v>
      </c>
      <c r="C47" s="69"/>
      <c r="D47" s="69"/>
      <c r="E47" s="73">
        <v>0</v>
      </c>
    </row>
    <row r="48" spans="1:5" s="4" customFormat="1" ht="15.75">
      <c r="A48" s="61" t="s">
        <v>35</v>
      </c>
      <c r="B48" s="67">
        <v>431002</v>
      </c>
      <c r="C48" s="69">
        <v>9370000</v>
      </c>
      <c r="D48" s="69">
        <v>6416641</v>
      </c>
      <c r="E48" s="77">
        <v>-2953359</v>
      </c>
    </row>
    <row r="49" spans="1:5" s="4" customFormat="1" ht="15.75">
      <c r="A49" s="71" t="s">
        <v>3</v>
      </c>
      <c r="B49" s="62"/>
      <c r="C49" s="64">
        <f>SUM(C48)</f>
        <v>9370000</v>
      </c>
      <c r="D49" s="64">
        <f>SUM(D48)</f>
        <v>6416641</v>
      </c>
      <c r="E49" s="75">
        <f>SUM(E48)</f>
        <v>-2953359</v>
      </c>
    </row>
    <row r="50" spans="1:5" s="4" customFormat="1" ht="16.5" thickBot="1">
      <c r="A50" s="78" t="s">
        <v>36</v>
      </c>
      <c r="B50" s="65"/>
      <c r="C50" s="79">
        <f>C12+C23+C27+C31+C45+C49</f>
        <v>44941770</v>
      </c>
      <c r="D50" s="79">
        <f>D12+D23+D27+D31+D45+D49</f>
        <v>19852930.03</v>
      </c>
      <c r="E50" s="79">
        <f>E12+E23+E27+E31+E45+E49</f>
        <v>-25088839.97</v>
      </c>
    </row>
    <row r="51" s="4" customFormat="1" ht="15.75" thickTop="1"/>
    <row r="52" s="4" customFormat="1" ht="15"/>
    <row r="53" s="4" customFormat="1" ht="15"/>
    <row r="54" s="4" customFormat="1" ht="15"/>
    <row r="55" s="4" customFormat="1" ht="15"/>
    <row r="56" s="4" customFormat="1" ht="15"/>
    <row r="57" s="4" customFormat="1" ht="15"/>
    <row r="58" s="4" customFormat="1" ht="15"/>
    <row r="59" s="4" customFormat="1" ht="15"/>
    <row r="60" s="4" customFormat="1" ht="15"/>
    <row r="61" s="4" customFormat="1" ht="15"/>
    <row r="62" s="4" customFormat="1" ht="15"/>
    <row r="63" s="4" customFormat="1" ht="15"/>
    <row r="64" s="4" customFormat="1" ht="15"/>
    <row r="65" s="4" customFormat="1" ht="15"/>
    <row r="66" s="4" customFormat="1" ht="15"/>
    <row r="67" s="4" customFormat="1" ht="15"/>
    <row r="68" s="4" customFormat="1" ht="15"/>
    <row r="69" s="4" customFormat="1" ht="15"/>
    <row r="70" s="4" customFormat="1" ht="15"/>
    <row r="71" s="4" customFormat="1" ht="15"/>
  </sheetData>
  <sheetProtection/>
  <mergeCells count="7">
    <mergeCell ref="D4:D5"/>
    <mergeCell ref="A4:A5"/>
    <mergeCell ref="B4:B5"/>
    <mergeCell ref="C4:C5"/>
    <mergeCell ref="A1:E1"/>
    <mergeCell ref="A2:E2"/>
    <mergeCell ref="A3:E3"/>
  </mergeCells>
  <printOptions/>
  <pageMargins left="0.37" right="0.33" top="0.23" bottom="0.51" header="0.21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C29"/>
  <sheetViews>
    <sheetView zoomScale="118" zoomScaleNormal="118" zoomScalePageLayoutView="0" workbookViewId="0" topLeftCell="A1">
      <selection activeCell="B32" sqref="B32"/>
    </sheetView>
  </sheetViews>
  <sheetFormatPr defaultColWidth="9.140625" defaultRowHeight="12.75"/>
  <cols>
    <col min="1" max="1" width="58.7109375" style="0" customWidth="1"/>
    <col min="2" max="2" width="18.421875" style="0" customWidth="1"/>
    <col min="3" max="3" width="19.00390625" style="0" customWidth="1"/>
  </cols>
  <sheetData>
    <row r="1" spans="1:3" s="6" customFormat="1" ht="20.25">
      <c r="A1" s="9"/>
      <c r="B1" s="11"/>
      <c r="C1" s="12"/>
    </row>
    <row r="2" spans="1:3" s="6" customFormat="1" ht="20.25">
      <c r="A2" s="87" t="s">
        <v>71</v>
      </c>
      <c r="B2" s="87"/>
      <c r="C2" s="87"/>
    </row>
    <row r="3" spans="1:3" s="6" customFormat="1" ht="24.75" customHeight="1">
      <c r="A3" s="87" t="s">
        <v>72</v>
      </c>
      <c r="B3" s="87"/>
      <c r="C3" s="87"/>
    </row>
    <row r="4" spans="1:3" s="6" customFormat="1" ht="20.25">
      <c r="A4" s="87" t="s">
        <v>88</v>
      </c>
      <c r="B4" s="87"/>
      <c r="C4" s="87"/>
    </row>
    <row r="5" spans="1:3" s="6" customFormat="1" ht="20.25">
      <c r="A5" s="9"/>
      <c r="B5" s="11"/>
      <c r="C5" s="11"/>
    </row>
    <row r="6" spans="1:3" s="6" customFormat="1" ht="20.25">
      <c r="A6" s="13" t="s">
        <v>89</v>
      </c>
      <c r="B6" s="11"/>
      <c r="C6" s="14">
        <v>17914413.32</v>
      </c>
    </row>
    <row r="7" spans="1:3" s="6" customFormat="1" ht="20.25">
      <c r="A7" s="15" t="s">
        <v>73</v>
      </c>
      <c r="B7" s="11"/>
      <c r="C7" s="11"/>
    </row>
    <row r="8" spans="1:3" s="6" customFormat="1" ht="20.25">
      <c r="A8" s="9" t="s">
        <v>76</v>
      </c>
      <c r="B8" s="11">
        <v>19587212.82</v>
      </c>
      <c r="C8" s="11"/>
    </row>
    <row r="9" spans="1:3" s="6" customFormat="1" ht="20.25">
      <c r="A9" s="9" t="s">
        <v>77</v>
      </c>
      <c r="B9" s="11">
        <v>1390941</v>
      </c>
      <c r="C9" s="11"/>
    </row>
    <row r="10" spans="1:3" s="6" customFormat="1" ht="20.25">
      <c r="A10" s="9" t="s">
        <v>90</v>
      </c>
      <c r="B10" s="11">
        <v>93860</v>
      </c>
      <c r="C10" s="11"/>
    </row>
    <row r="11" spans="1:3" s="6" customFormat="1" ht="20.25">
      <c r="A11" s="9" t="s">
        <v>91</v>
      </c>
      <c r="B11" s="11">
        <v>60000</v>
      </c>
      <c r="C11" s="11"/>
    </row>
    <row r="12" spans="1:3" s="6" customFormat="1" ht="20.25">
      <c r="A12" s="9" t="s">
        <v>92</v>
      </c>
      <c r="B12" s="11">
        <v>59679.84</v>
      </c>
      <c r="C12" s="11"/>
    </row>
    <row r="13" spans="1:3" s="6" customFormat="1" ht="20.25">
      <c r="A13" s="9" t="s">
        <v>93</v>
      </c>
      <c r="B13" s="11">
        <v>10</v>
      </c>
      <c r="C13" s="11"/>
    </row>
    <row r="14" spans="1:3" s="6" customFormat="1" ht="20.25">
      <c r="A14" s="9" t="s">
        <v>94</v>
      </c>
      <c r="B14" s="11">
        <v>2000</v>
      </c>
      <c r="C14" s="11"/>
    </row>
    <row r="15" spans="1:3" s="6" customFormat="1" ht="20.25">
      <c r="A15" s="9" t="s">
        <v>95</v>
      </c>
      <c r="B15" s="11">
        <v>78584</v>
      </c>
      <c r="C15" s="11"/>
    </row>
    <row r="16" spans="1:3" s="6" customFormat="1" ht="20.25">
      <c r="A16" s="9" t="s">
        <v>96</v>
      </c>
      <c r="B16" s="11">
        <v>116184</v>
      </c>
      <c r="C16" s="14">
        <f>B8+B9+B10+B11+B12+B13+B14+B15+B16</f>
        <v>21388471.66</v>
      </c>
    </row>
    <row r="17" spans="1:3" s="6" customFormat="1" ht="20.25">
      <c r="A17" s="15" t="s">
        <v>74</v>
      </c>
      <c r="B17" s="11"/>
      <c r="C17" s="11"/>
    </row>
    <row r="18" spans="1:3" s="6" customFormat="1" ht="20.25">
      <c r="A18" s="9" t="s">
        <v>75</v>
      </c>
      <c r="B18" s="11">
        <v>15394901.75</v>
      </c>
      <c r="C18" s="11"/>
    </row>
    <row r="19" spans="1:3" s="6" customFormat="1" ht="17.25" customHeight="1">
      <c r="A19" s="9" t="s">
        <v>91</v>
      </c>
      <c r="B19" s="11">
        <v>60000</v>
      </c>
      <c r="C19" s="11"/>
    </row>
    <row r="20" spans="1:3" s="6" customFormat="1" ht="20.25">
      <c r="A20" s="9" t="s">
        <v>92</v>
      </c>
      <c r="B20" s="11">
        <v>42051.61</v>
      </c>
      <c r="C20" s="11"/>
    </row>
    <row r="21" spans="1:3" s="6" customFormat="1" ht="20.25">
      <c r="A21" s="9" t="s">
        <v>97</v>
      </c>
      <c r="B21" s="11">
        <v>4901210.26</v>
      </c>
      <c r="C21" s="14">
        <f>B18+B19+B20+B21</f>
        <v>20398163.619999997</v>
      </c>
    </row>
    <row r="22" spans="1:3" s="6" customFormat="1" ht="21" thickBot="1">
      <c r="A22" s="9" t="s">
        <v>78</v>
      </c>
      <c r="B22" s="11"/>
      <c r="C22" s="16">
        <f>C6+C16-C21</f>
        <v>18904721.360000007</v>
      </c>
    </row>
    <row r="23" spans="1:3" s="6" customFormat="1" ht="21" thickTop="1">
      <c r="A23" s="9"/>
      <c r="B23" s="11"/>
      <c r="C23" s="11"/>
    </row>
    <row r="24" spans="1:3" s="6" customFormat="1" ht="20.25">
      <c r="A24" s="13" t="s">
        <v>98</v>
      </c>
      <c r="B24" s="11"/>
      <c r="C24" s="11"/>
    </row>
    <row r="25" spans="1:3" s="6" customFormat="1" ht="20.25">
      <c r="A25" s="9" t="s">
        <v>99</v>
      </c>
      <c r="B25" s="11">
        <v>60000</v>
      </c>
      <c r="C25" s="11"/>
    </row>
    <row r="26" spans="1:3" s="6" customFormat="1" ht="20.25">
      <c r="A26" s="9" t="s">
        <v>100</v>
      </c>
      <c r="B26" s="11">
        <v>49267.73</v>
      </c>
      <c r="C26" s="11"/>
    </row>
    <row r="27" spans="1:3" s="6" customFormat="1" ht="20.25">
      <c r="A27" s="9" t="s">
        <v>79</v>
      </c>
      <c r="B27" s="11"/>
      <c r="C27" s="11"/>
    </row>
    <row r="28" spans="1:3" s="6" customFormat="1" ht="20.25">
      <c r="A28" s="9" t="s">
        <v>101</v>
      </c>
      <c r="B28" s="11"/>
      <c r="C28" s="11"/>
    </row>
    <row r="29" spans="1:3" s="6" customFormat="1" ht="20.25">
      <c r="A29" s="88" t="s">
        <v>102</v>
      </c>
      <c r="B29" s="88"/>
      <c r="C29" s="88"/>
    </row>
  </sheetData>
  <sheetProtection/>
  <mergeCells count="4">
    <mergeCell ref="A2:C2"/>
    <mergeCell ref="A3:C3"/>
    <mergeCell ref="A29:C29"/>
    <mergeCell ref="A4:C4"/>
  </mergeCells>
  <printOptions/>
  <pageMargins left="0.25" right="0.19" top="0.33" bottom="0.25" header="0.3" footer="0.19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G183"/>
  <sheetViews>
    <sheetView tabSelected="1" zoomScale="106" zoomScaleNormal="106" zoomScalePageLayoutView="0" workbookViewId="0" topLeftCell="A1">
      <selection activeCell="A105" sqref="A105:G105"/>
    </sheetView>
  </sheetViews>
  <sheetFormatPr defaultColWidth="9.140625" defaultRowHeight="12.75"/>
  <cols>
    <col min="1" max="1" width="39.00390625" style="50" customWidth="1"/>
    <col min="2" max="2" width="16.421875" style="14" customWidth="1"/>
    <col min="3" max="3" width="16.00390625" style="14" customWidth="1"/>
    <col min="4" max="5" width="16.421875" style="14" customWidth="1"/>
    <col min="6" max="6" width="16.8515625" style="14" customWidth="1"/>
    <col min="7" max="7" width="17.8515625" style="14" customWidth="1"/>
    <col min="8" max="8" width="18.421875" style="1" customWidth="1"/>
    <col min="9" max="16384" width="9.140625" style="1" customWidth="1"/>
  </cols>
  <sheetData>
    <row r="1" spans="1:7" ht="23.25" customHeight="1">
      <c r="A1" s="89" t="s">
        <v>0</v>
      </c>
      <c r="B1" s="89"/>
      <c r="C1" s="89"/>
      <c r="D1" s="89"/>
      <c r="E1" s="89"/>
      <c r="F1" s="89"/>
      <c r="G1" s="89"/>
    </row>
    <row r="2" spans="1:7" ht="21">
      <c r="A2" s="89" t="s">
        <v>5</v>
      </c>
      <c r="B2" s="89"/>
      <c r="C2" s="89"/>
      <c r="D2" s="89"/>
      <c r="E2" s="89"/>
      <c r="F2" s="89"/>
      <c r="G2" s="89"/>
    </row>
    <row r="3" spans="1:7" ht="21">
      <c r="A3" s="89" t="s">
        <v>138</v>
      </c>
      <c r="B3" s="89"/>
      <c r="C3" s="89"/>
      <c r="D3" s="89"/>
      <c r="E3" s="89"/>
      <c r="F3" s="89"/>
      <c r="G3" s="89"/>
    </row>
    <row r="4" spans="1:7" ht="21">
      <c r="A4" s="90" t="s">
        <v>65</v>
      </c>
      <c r="B4" s="90"/>
      <c r="C4" s="90"/>
      <c r="D4" s="90"/>
      <c r="E4" s="90"/>
      <c r="F4" s="90"/>
      <c r="G4" s="90"/>
    </row>
    <row r="5" spans="1:7" s="2" customFormat="1" ht="21">
      <c r="A5" s="18" t="s">
        <v>1</v>
      </c>
      <c r="B5" s="19" t="s">
        <v>8</v>
      </c>
      <c r="C5" s="19" t="s">
        <v>41</v>
      </c>
      <c r="D5" s="19" t="s">
        <v>37</v>
      </c>
      <c r="E5" s="19" t="s">
        <v>104</v>
      </c>
      <c r="F5" s="19" t="s">
        <v>7</v>
      </c>
      <c r="G5" s="19" t="s">
        <v>6</v>
      </c>
    </row>
    <row r="6" spans="1:7" s="2" customFormat="1" ht="21">
      <c r="A6" s="20" t="s">
        <v>4</v>
      </c>
      <c r="B6" s="33">
        <v>2016395</v>
      </c>
      <c r="C6" s="34"/>
      <c r="D6" s="33"/>
      <c r="E6" s="34">
        <v>2016395</v>
      </c>
      <c r="F6" s="35">
        <v>395882</v>
      </c>
      <c r="G6" s="34">
        <v>1620513</v>
      </c>
    </row>
    <row r="7" spans="1:7" s="2" customFormat="1" ht="21">
      <c r="A7" s="21" t="s">
        <v>42</v>
      </c>
      <c r="B7" s="32">
        <v>3779640</v>
      </c>
      <c r="C7" s="36"/>
      <c r="D7" s="32"/>
      <c r="E7" s="36">
        <v>3779640</v>
      </c>
      <c r="F7" s="37">
        <v>827301</v>
      </c>
      <c r="G7" s="36">
        <v>2952339</v>
      </c>
    </row>
    <row r="8" spans="1:7" s="2" customFormat="1" ht="21">
      <c r="A8" s="21" t="s">
        <v>43</v>
      </c>
      <c r="B8" s="32">
        <v>3184000</v>
      </c>
      <c r="C8" s="36">
        <v>67000</v>
      </c>
      <c r="D8" s="32">
        <v>67000</v>
      </c>
      <c r="E8" s="36">
        <v>3184000</v>
      </c>
      <c r="F8" s="37">
        <v>584055</v>
      </c>
      <c r="G8" s="36">
        <v>2599945</v>
      </c>
    </row>
    <row r="9" spans="1:7" s="2" customFormat="1" ht="21">
      <c r="A9" s="21" t="s">
        <v>49</v>
      </c>
      <c r="B9" s="32">
        <v>935000</v>
      </c>
      <c r="C9" s="36"/>
      <c r="D9" s="32"/>
      <c r="E9" s="36">
        <v>935000</v>
      </c>
      <c r="F9" s="37">
        <v>87167.25</v>
      </c>
      <c r="G9" s="37">
        <v>847832.75</v>
      </c>
    </row>
    <row r="10" spans="1:7" s="2" customFormat="1" ht="21">
      <c r="A10" s="21" t="s">
        <v>50</v>
      </c>
      <c r="B10" s="32">
        <v>1650150</v>
      </c>
      <c r="C10" s="36">
        <v>23000</v>
      </c>
      <c r="D10" s="32">
        <v>23000</v>
      </c>
      <c r="E10" s="36">
        <v>1650150</v>
      </c>
      <c r="F10" s="37">
        <v>178917</v>
      </c>
      <c r="G10" s="37">
        <v>1471233</v>
      </c>
    </row>
    <row r="11" spans="1:7" s="2" customFormat="1" ht="21">
      <c r="A11" s="22" t="s">
        <v>51</v>
      </c>
      <c r="B11" s="38">
        <v>465000</v>
      </c>
      <c r="C11" s="38"/>
      <c r="D11" s="38"/>
      <c r="E11" s="36">
        <v>465000</v>
      </c>
      <c r="F11" s="32">
        <v>19392</v>
      </c>
      <c r="G11" s="36">
        <v>445608</v>
      </c>
    </row>
    <row r="12" spans="1:7" s="2" customFormat="1" ht="21">
      <c r="A12" s="23" t="s">
        <v>44</v>
      </c>
      <c r="B12" s="39">
        <v>350000</v>
      </c>
      <c r="C12" s="40"/>
      <c r="D12" s="41"/>
      <c r="E12" s="39">
        <v>350000</v>
      </c>
      <c r="F12" s="40">
        <v>74827.58</v>
      </c>
      <c r="G12" s="39">
        <v>275172.42</v>
      </c>
    </row>
    <row r="13" spans="1:7" s="2" customFormat="1" ht="21">
      <c r="A13" s="24" t="s">
        <v>45</v>
      </c>
      <c r="B13" s="42">
        <v>40000</v>
      </c>
      <c r="C13" s="43"/>
      <c r="D13" s="44"/>
      <c r="E13" s="42">
        <v>40000</v>
      </c>
      <c r="F13" s="43"/>
      <c r="G13" s="42">
        <v>40000</v>
      </c>
    </row>
    <row r="14" spans="1:7" s="2" customFormat="1" ht="21">
      <c r="A14" s="22" t="s">
        <v>48</v>
      </c>
      <c r="B14" s="36">
        <v>330900</v>
      </c>
      <c r="C14" s="36"/>
      <c r="D14" s="38"/>
      <c r="E14" s="36">
        <v>330900</v>
      </c>
      <c r="F14" s="37"/>
      <c r="G14" s="36">
        <v>330900</v>
      </c>
    </row>
    <row r="15" spans="1:7" s="2" customFormat="1" ht="21">
      <c r="A15" s="22" t="s">
        <v>47</v>
      </c>
      <c r="B15" s="36">
        <v>0</v>
      </c>
      <c r="C15" s="32"/>
      <c r="D15" s="38"/>
      <c r="E15" s="36"/>
      <c r="F15" s="32"/>
      <c r="G15" s="36"/>
    </row>
    <row r="16" spans="1:7" s="2" customFormat="1" ht="21">
      <c r="A16" s="22" t="s">
        <v>46</v>
      </c>
      <c r="B16" s="36">
        <v>0</v>
      </c>
      <c r="C16" s="32">
        <v>0</v>
      </c>
      <c r="D16" s="38">
        <v>0</v>
      </c>
      <c r="E16" s="45">
        <v>0</v>
      </c>
      <c r="F16" s="32">
        <v>0</v>
      </c>
      <c r="G16" s="36">
        <v>0</v>
      </c>
    </row>
    <row r="17" spans="1:7" s="2" customFormat="1" ht="22.5">
      <c r="A17" s="25" t="s">
        <v>3</v>
      </c>
      <c r="B17" s="26">
        <f>SUM(B6:B16)</f>
        <v>12751085</v>
      </c>
      <c r="C17" s="26">
        <f>SUM(C6:C16)</f>
        <v>90000</v>
      </c>
      <c r="D17" s="26">
        <f>SUM(D6:D16)</f>
        <v>90000</v>
      </c>
      <c r="E17" s="26">
        <f>SUM(E6:E16)</f>
        <v>12751085</v>
      </c>
      <c r="F17" s="26">
        <f>SUM(F6:F16)</f>
        <v>2167541.83</v>
      </c>
      <c r="G17" s="26">
        <f>SUM(G6:G16)</f>
        <v>10583543.17</v>
      </c>
    </row>
    <row r="18" spans="1:7" s="2" customFormat="1" ht="21">
      <c r="A18" s="90" t="s">
        <v>105</v>
      </c>
      <c r="B18" s="90"/>
      <c r="C18" s="90"/>
      <c r="D18" s="90"/>
      <c r="E18" s="90"/>
      <c r="F18" s="90"/>
      <c r="G18" s="90"/>
    </row>
    <row r="19" spans="1:7" s="2" customFormat="1" ht="21">
      <c r="A19" s="18" t="s">
        <v>1</v>
      </c>
      <c r="B19" s="19" t="s">
        <v>8</v>
      </c>
      <c r="C19" s="19" t="s">
        <v>41</v>
      </c>
      <c r="D19" s="19" t="s">
        <v>37</v>
      </c>
      <c r="E19" s="19" t="s">
        <v>104</v>
      </c>
      <c r="F19" s="19" t="s">
        <v>7</v>
      </c>
      <c r="G19" s="19" t="s">
        <v>6</v>
      </c>
    </row>
    <row r="20" spans="1:7" s="2" customFormat="1" ht="21">
      <c r="A20" s="21" t="s">
        <v>52</v>
      </c>
      <c r="B20" s="32">
        <v>1410000</v>
      </c>
      <c r="C20" s="36"/>
      <c r="D20" s="32"/>
      <c r="E20" s="34">
        <v>1410000</v>
      </c>
      <c r="F20" s="37">
        <v>237285</v>
      </c>
      <c r="G20" s="36">
        <v>1172715</v>
      </c>
    </row>
    <row r="21" spans="1:7" s="2" customFormat="1" ht="21">
      <c r="A21" s="21" t="s">
        <v>53</v>
      </c>
      <c r="B21" s="32">
        <v>455000</v>
      </c>
      <c r="C21" s="36"/>
      <c r="D21" s="32"/>
      <c r="E21" s="36">
        <v>455000</v>
      </c>
      <c r="F21" s="37">
        <v>33209.5</v>
      </c>
      <c r="G21" s="37">
        <v>421790.5</v>
      </c>
    </row>
    <row r="22" spans="1:7" s="2" customFormat="1" ht="21">
      <c r="A22" s="21" t="s">
        <v>54</v>
      </c>
      <c r="B22" s="32">
        <v>290000</v>
      </c>
      <c r="C22" s="36"/>
      <c r="D22" s="32"/>
      <c r="E22" s="36">
        <v>290000</v>
      </c>
      <c r="F22" s="37">
        <v>24510</v>
      </c>
      <c r="G22" s="37">
        <v>265490</v>
      </c>
    </row>
    <row r="23" spans="1:7" s="2" customFormat="1" ht="21">
      <c r="A23" s="22" t="s">
        <v>55</v>
      </c>
      <c r="B23" s="38">
        <v>160000</v>
      </c>
      <c r="C23" s="38"/>
      <c r="D23" s="38"/>
      <c r="E23" s="36">
        <v>160000</v>
      </c>
      <c r="F23" s="32">
        <v>8400</v>
      </c>
      <c r="G23" s="36">
        <v>151600</v>
      </c>
    </row>
    <row r="24" spans="1:7" s="2" customFormat="1" ht="21">
      <c r="A24" s="23" t="s">
        <v>64</v>
      </c>
      <c r="B24" s="39">
        <v>5000</v>
      </c>
      <c r="C24" s="40"/>
      <c r="D24" s="41"/>
      <c r="E24" s="39">
        <v>5000</v>
      </c>
      <c r="F24" s="40"/>
      <c r="G24" s="39">
        <v>5000</v>
      </c>
    </row>
    <row r="25" spans="1:7" s="2" customFormat="1" ht="21">
      <c r="A25" s="22" t="s">
        <v>56</v>
      </c>
      <c r="B25" s="36">
        <v>20000</v>
      </c>
      <c r="C25" s="36"/>
      <c r="D25" s="38"/>
      <c r="E25" s="36">
        <v>20000</v>
      </c>
      <c r="F25" s="37"/>
      <c r="G25" s="36">
        <v>20000</v>
      </c>
    </row>
    <row r="26" spans="1:7" s="2" customFormat="1" ht="22.5">
      <c r="A26" s="25" t="s">
        <v>3</v>
      </c>
      <c r="B26" s="26">
        <f aca="true" t="shared" si="0" ref="B26:G26">SUM(B20:B25)</f>
        <v>2340000</v>
      </c>
      <c r="C26" s="26">
        <f t="shared" si="0"/>
        <v>0</v>
      </c>
      <c r="D26" s="26">
        <f t="shared" si="0"/>
        <v>0</v>
      </c>
      <c r="E26" s="26">
        <f t="shared" si="0"/>
        <v>2340000</v>
      </c>
      <c r="F26" s="26">
        <f t="shared" si="0"/>
        <v>303404.5</v>
      </c>
      <c r="G26" s="26">
        <f t="shared" si="0"/>
        <v>2036595.5</v>
      </c>
    </row>
    <row r="27" spans="1:7" s="2" customFormat="1" ht="21">
      <c r="A27" s="46"/>
      <c r="B27" s="32"/>
      <c r="C27" s="32"/>
      <c r="D27" s="32"/>
      <c r="E27" s="32"/>
      <c r="F27" s="32"/>
      <c r="G27" s="32"/>
    </row>
    <row r="28" spans="1:7" s="2" customFormat="1" ht="21">
      <c r="A28" s="90" t="s">
        <v>106</v>
      </c>
      <c r="B28" s="90"/>
      <c r="C28" s="90"/>
      <c r="D28" s="90"/>
      <c r="E28" s="90"/>
      <c r="F28" s="90"/>
      <c r="G28" s="90"/>
    </row>
    <row r="29" spans="1:7" s="2" customFormat="1" ht="21">
      <c r="A29" s="18" t="s">
        <v>1</v>
      </c>
      <c r="B29" s="19" t="s">
        <v>8</v>
      </c>
      <c r="C29" s="19" t="s">
        <v>41</v>
      </c>
      <c r="D29" s="19" t="s">
        <v>37</v>
      </c>
      <c r="E29" s="19" t="s">
        <v>104</v>
      </c>
      <c r="F29" s="19" t="s">
        <v>7</v>
      </c>
      <c r="G29" s="19" t="s">
        <v>6</v>
      </c>
    </row>
    <row r="30" spans="1:7" s="2" customFormat="1" ht="21">
      <c r="A30" s="21" t="s">
        <v>52</v>
      </c>
      <c r="B30" s="32">
        <v>1123110</v>
      </c>
      <c r="C30" s="36"/>
      <c r="D30" s="32"/>
      <c r="E30" s="34">
        <v>1123110</v>
      </c>
      <c r="F30" s="37">
        <v>171885</v>
      </c>
      <c r="G30" s="36">
        <v>951225</v>
      </c>
    </row>
    <row r="31" spans="1:7" s="2" customFormat="1" ht="21">
      <c r="A31" s="21" t="s">
        <v>53</v>
      </c>
      <c r="B31" s="32">
        <v>373000</v>
      </c>
      <c r="C31" s="36"/>
      <c r="D31" s="32"/>
      <c r="E31" s="36">
        <v>373000</v>
      </c>
      <c r="F31" s="37">
        <v>24170</v>
      </c>
      <c r="G31" s="37">
        <v>348830</v>
      </c>
    </row>
    <row r="32" spans="1:7" s="2" customFormat="1" ht="21">
      <c r="A32" s="21" t="s">
        <v>54</v>
      </c>
      <c r="B32" s="32">
        <v>348530</v>
      </c>
      <c r="C32" s="36"/>
      <c r="D32" s="32"/>
      <c r="E32" s="36">
        <v>348530</v>
      </c>
      <c r="F32" s="37">
        <v>23672</v>
      </c>
      <c r="G32" s="37">
        <v>324858</v>
      </c>
    </row>
    <row r="33" spans="1:7" s="2" customFormat="1" ht="21">
      <c r="A33" s="22" t="s">
        <v>55</v>
      </c>
      <c r="B33" s="38">
        <v>275000</v>
      </c>
      <c r="C33" s="38"/>
      <c r="D33" s="38"/>
      <c r="E33" s="36">
        <v>275000</v>
      </c>
      <c r="F33" s="32">
        <v>8053</v>
      </c>
      <c r="G33" s="36">
        <v>266947</v>
      </c>
    </row>
    <row r="34" spans="1:7" s="2" customFormat="1" ht="21">
      <c r="A34" s="22" t="s">
        <v>39</v>
      </c>
      <c r="B34" s="36">
        <v>980000</v>
      </c>
      <c r="C34" s="36"/>
      <c r="D34" s="38"/>
      <c r="E34" s="36">
        <v>980000</v>
      </c>
      <c r="F34" s="37"/>
      <c r="G34" s="36">
        <v>980000</v>
      </c>
    </row>
    <row r="35" spans="1:7" s="2" customFormat="1" ht="21">
      <c r="A35" s="22" t="s">
        <v>57</v>
      </c>
      <c r="B35" s="36">
        <v>7624800</v>
      </c>
      <c r="C35" s="32"/>
      <c r="D35" s="38"/>
      <c r="E35" s="36">
        <v>7624800</v>
      </c>
      <c r="F35" s="32"/>
      <c r="G35" s="36">
        <v>7624800</v>
      </c>
    </row>
    <row r="36" spans="1:7" s="2" customFormat="1" ht="21">
      <c r="A36" s="22" t="s">
        <v>85</v>
      </c>
      <c r="B36" s="36">
        <v>2405200</v>
      </c>
      <c r="C36" s="32"/>
      <c r="D36" s="38"/>
      <c r="E36" s="45">
        <v>2405200</v>
      </c>
      <c r="F36" s="32"/>
      <c r="G36" s="36">
        <v>2405200</v>
      </c>
    </row>
    <row r="37" spans="1:7" s="2" customFormat="1" ht="22.5">
      <c r="A37" s="25" t="s">
        <v>3</v>
      </c>
      <c r="B37" s="26">
        <f aca="true" t="shared" si="1" ref="B37:G37">SUM(B30:B36)</f>
        <v>13129640</v>
      </c>
      <c r="C37" s="26">
        <f t="shared" si="1"/>
        <v>0</v>
      </c>
      <c r="D37" s="26">
        <f t="shared" si="1"/>
        <v>0</v>
      </c>
      <c r="E37" s="26">
        <f t="shared" si="1"/>
        <v>13129640</v>
      </c>
      <c r="F37" s="26">
        <f t="shared" si="1"/>
        <v>227780</v>
      </c>
      <c r="G37" s="26">
        <f t="shared" si="1"/>
        <v>12901860</v>
      </c>
    </row>
    <row r="38" spans="1:7" s="2" customFormat="1" ht="21">
      <c r="A38" s="46"/>
      <c r="B38" s="32"/>
      <c r="C38" s="32"/>
      <c r="D38" s="32"/>
      <c r="E38" s="32"/>
      <c r="F38" s="32"/>
      <c r="G38" s="32"/>
    </row>
    <row r="39" spans="1:7" s="2" customFormat="1" ht="21">
      <c r="A39" s="90" t="s">
        <v>107</v>
      </c>
      <c r="B39" s="90"/>
      <c r="C39" s="90"/>
      <c r="D39" s="90"/>
      <c r="E39" s="90"/>
      <c r="F39" s="90"/>
      <c r="G39" s="90"/>
    </row>
    <row r="40" spans="1:7" s="2" customFormat="1" ht="21">
      <c r="A40" s="18" t="s">
        <v>1</v>
      </c>
      <c r="B40" s="19" t="s">
        <v>8</v>
      </c>
      <c r="C40" s="19" t="s">
        <v>41</v>
      </c>
      <c r="D40" s="19" t="s">
        <v>37</v>
      </c>
      <c r="E40" s="19" t="s">
        <v>104</v>
      </c>
      <c r="F40" s="19" t="s">
        <v>7</v>
      </c>
      <c r="G40" s="19" t="s">
        <v>6</v>
      </c>
    </row>
    <row r="41" spans="1:7" s="2" customFormat="1" ht="21">
      <c r="A41" s="21" t="s">
        <v>52</v>
      </c>
      <c r="B41" s="32">
        <v>830000</v>
      </c>
      <c r="C41" s="36"/>
      <c r="D41" s="32"/>
      <c r="E41" s="34">
        <v>830000</v>
      </c>
      <c r="F41" s="37">
        <v>137190</v>
      </c>
      <c r="G41" s="36">
        <v>692810</v>
      </c>
    </row>
    <row r="42" spans="1:7" s="2" customFormat="1" ht="21">
      <c r="A42" s="21" t="s">
        <v>53</v>
      </c>
      <c r="B42" s="32">
        <v>415000</v>
      </c>
      <c r="C42" s="36"/>
      <c r="D42" s="32"/>
      <c r="E42" s="36">
        <v>415000</v>
      </c>
      <c r="F42" s="37">
        <v>21256.75</v>
      </c>
      <c r="G42" s="37">
        <v>393743.25</v>
      </c>
    </row>
    <row r="43" spans="1:7" s="2" customFormat="1" ht="21">
      <c r="A43" s="21" t="s">
        <v>54</v>
      </c>
      <c r="B43" s="32">
        <v>1341120</v>
      </c>
      <c r="C43" s="36"/>
      <c r="D43" s="32"/>
      <c r="E43" s="36">
        <v>1341120</v>
      </c>
      <c r="F43" s="37">
        <v>292251</v>
      </c>
      <c r="G43" s="37">
        <v>1048869</v>
      </c>
    </row>
    <row r="44" spans="1:7" s="2" customFormat="1" ht="21">
      <c r="A44" s="22" t="s">
        <v>55</v>
      </c>
      <c r="B44" s="38">
        <v>2244800</v>
      </c>
      <c r="C44" s="38"/>
      <c r="D44" s="38"/>
      <c r="E44" s="36">
        <v>2244800</v>
      </c>
      <c r="F44" s="32">
        <v>7760</v>
      </c>
      <c r="G44" s="36">
        <v>2237040</v>
      </c>
    </row>
    <row r="45" spans="1:7" s="2" customFormat="1" ht="21">
      <c r="A45" s="24" t="s">
        <v>2</v>
      </c>
      <c r="B45" s="42">
        <v>2582000</v>
      </c>
      <c r="C45" s="43"/>
      <c r="D45" s="44"/>
      <c r="E45" s="42">
        <v>2582000</v>
      </c>
      <c r="F45" s="43">
        <v>1137500</v>
      </c>
      <c r="G45" s="42">
        <v>1444500</v>
      </c>
    </row>
    <row r="46" spans="1:7" s="2" customFormat="1" ht="21">
      <c r="A46" s="22" t="s">
        <v>56</v>
      </c>
      <c r="B46" s="36">
        <v>61000</v>
      </c>
      <c r="C46" s="32"/>
      <c r="D46" s="38"/>
      <c r="E46" s="36">
        <v>61000</v>
      </c>
      <c r="F46" s="37">
        <v>0</v>
      </c>
      <c r="G46" s="36">
        <v>61000</v>
      </c>
    </row>
    <row r="47" spans="1:7" s="2" customFormat="1" ht="21">
      <c r="A47" s="22" t="s">
        <v>58</v>
      </c>
      <c r="B47" s="36">
        <v>50000</v>
      </c>
      <c r="D47" s="38"/>
      <c r="E47" s="36">
        <v>50000</v>
      </c>
      <c r="F47" s="32">
        <v>0</v>
      </c>
      <c r="G47" s="36">
        <v>50000</v>
      </c>
    </row>
    <row r="48" spans="1:7" s="2" customFormat="1" ht="21">
      <c r="A48" s="22" t="s">
        <v>59</v>
      </c>
      <c r="B48" s="36">
        <v>0</v>
      </c>
      <c r="C48" s="32">
        <v>0</v>
      </c>
      <c r="D48" s="38">
        <v>0</v>
      </c>
      <c r="E48" s="45">
        <v>0</v>
      </c>
      <c r="F48" s="32">
        <v>0</v>
      </c>
      <c r="G48" s="36">
        <v>0</v>
      </c>
    </row>
    <row r="49" spans="1:7" s="2" customFormat="1" ht="22.5">
      <c r="A49" s="25" t="s">
        <v>3</v>
      </c>
      <c r="B49" s="26">
        <f aca="true" t="shared" si="2" ref="B49:G49">SUM(B41:B48)</f>
        <v>7523920</v>
      </c>
      <c r="C49" s="26">
        <f t="shared" si="2"/>
        <v>0</v>
      </c>
      <c r="D49" s="26">
        <f t="shared" si="2"/>
        <v>0</v>
      </c>
      <c r="E49" s="26">
        <f t="shared" si="2"/>
        <v>7523920</v>
      </c>
      <c r="F49" s="26">
        <f t="shared" si="2"/>
        <v>1595957.75</v>
      </c>
      <c r="G49" s="26">
        <f t="shared" si="2"/>
        <v>5927962.25</v>
      </c>
    </row>
    <row r="50" spans="1:7" s="2" customFormat="1" ht="21">
      <c r="A50" s="46"/>
      <c r="B50" s="32"/>
      <c r="C50" s="32"/>
      <c r="D50" s="32"/>
      <c r="E50" s="32"/>
      <c r="F50" s="32"/>
      <c r="G50" s="32"/>
    </row>
    <row r="51" spans="1:7" s="2" customFormat="1" ht="21">
      <c r="A51" s="46"/>
      <c r="B51" s="32"/>
      <c r="C51" s="32"/>
      <c r="D51" s="32"/>
      <c r="E51" s="32"/>
      <c r="F51" s="32"/>
      <c r="G51" s="32"/>
    </row>
    <row r="52" spans="1:7" s="2" customFormat="1" ht="21">
      <c r="A52" s="46"/>
      <c r="B52" s="32"/>
      <c r="C52" s="32"/>
      <c r="D52" s="32"/>
      <c r="E52" s="32"/>
      <c r="F52" s="32"/>
      <c r="G52" s="32"/>
    </row>
    <row r="53" spans="1:7" s="2" customFormat="1" ht="21">
      <c r="A53" s="46"/>
      <c r="B53" s="32"/>
      <c r="C53" s="32"/>
      <c r="D53" s="32"/>
      <c r="E53" s="32"/>
      <c r="F53" s="32"/>
      <c r="G53" s="32"/>
    </row>
    <row r="54" spans="1:7" s="2" customFormat="1" ht="21">
      <c r="A54" s="46"/>
      <c r="B54" s="32"/>
      <c r="C54" s="32"/>
      <c r="D54" s="32"/>
      <c r="E54" s="32"/>
      <c r="F54" s="32"/>
      <c r="G54" s="32"/>
    </row>
    <row r="55" spans="1:7" s="2" customFormat="1" ht="21">
      <c r="A55" s="46"/>
      <c r="B55" s="32"/>
      <c r="C55" s="32"/>
      <c r="D55" s="32"/>
      <c r="E55" s="32"/>
      <c r="F55" s="32"/>
      <c r="G55" s="32"/>
    </row>
    <row r="56" spans="1:7" s="2" customFormat="1" ht="21">
      <c r="A56" s="90" t="s">
        <v>108</v>
      </c>
      <c r="B56" s="90"/>
      <c r="C56" s="90"/>
      <c r="D56" s="90"/>
      <c r="E56" s="90"/>
      <c r="F56" s="90"/>
      <c r="G56" s="90"/>
    </row>
    <row r="57" spans="1:7" s="2" customFormat="1" ht="21">
      <c r="A57" s="18" t="s">
        <v>1</v>
      </c>
      <c r="B57" s="19" t="s">
        <v>8</v>
      </c>
      <c r="C57" s="19" t="s">
        <v>41</v>
      </c>
      <c r="D57" s="27" t="s">
        <v>37</v>
      </c>
      <c r="E57" s="19" t="s">
        <v>104</v>
      </c>
      <c r="F57" s="28" t="s">
        <v>7</v>
      </c>
      <c r="G57" s="19" t="s">
        <v>6</v>
      </c>
    </row>
    <row r="58" spans="1:7" s="2" customFormat="1" ht="21">
      <c r="A58" s="21" t="s">
        <v>52</v>
      </c>
      <c r="B58" s="32">
        <v>2697720</v>
      </c>
      <c r="C58" s="36"/>
      <c r="D58" s="32"/>
      <c r="E58" s="34">
        <v>2697720</v>
      </c>
      <c r="F58" s="37">
        <v>493638</v>
      </c>
      <c r="G58" s="36">
        <v>2204082</v>
      </c>
    </row>
    <row r="59" spans="1:7" s="2" customFormat="1" ht="21">
      <c r="A59" s="21" t="s">
        <v>53</v>
      </c>
      <c r="B59" s="32">
        <v>937185</v>
      </c>
      <c r="C59" s="36"/>
      <c r="D59" s="32"/>
      <c r="E59" s="36">
        <v>937185</v>
      </c>
      <c r="F59" s="37">
        <v>56040</v>
      </c>
      <c r="G59" s="37">
        <v>881145</v>
      </c>
    </row>
    <row r="60" spans="1:7" s="2" customFormat="1" ht="21">
      <c r="A60" s="21" t="s">
        <v>54</v>
      </c>
      <c r="B60" s="32">
        <v>1101400</v>
      </c>
      <c r="C60" s="36"/>
      <c r="D60" s="32"/>
      <c r="E60" s="36">
        <v>1101400</v>
      </c>
      <c r="F60" s="37">
        <v>8610</v>
      </c>
      <c r="G60" s="37">
        <v>1092790</v>
      </c>
    </row>
    <row r="61" spans="1:7" s="2" customFormat="1" ht="21">
      <c r="A61" s="22" t="s">
        <v>55</v>
      </c>
      <c r="B61" s="38">
        <v>940000</v>
      </c>
      <c r="C61" s="38"/>
      <c r="D61" s="38"/>
      <c r="E61" s="36">
        <v>940000</v>
      </c>
      <c r="F61" s="32">
        <v>177410</v>
      </c>
      <c r="G61" s="36">
        <v>762590</v>
      </c>
    </row>
    <row r="62" spans="1:7" s="2" customFormat="1" ht="21">
      <c r="A62" s="24" t="s">
        <v>2</v>
      </c>
      <c r="B62" s="42">
        <v>190000</v>
      </c>
      <c r="C62" s="43"/>
      <c r="D62" s="44"/>
      <c r="E62" s="42">
        <v>190000</v>
      </c>
      <c r="F62" s="43">
        <v>0</v>
      </c>
      <c r="G62" s="42">
        <v>190000</v>
      </c>
    </row>
    <row r="63" spans="1:7" s="2" customFormat="1" ht="21">
      <c r="A63" s="22" t="s">
        <v>56</v>
      </c>
      <c r="B63" s="36">
        <v>175000</v>
      </c>
      <c r="C63" s="36"/>
      <c r="D63" s="38"/>
      <c r="E63" s="36">
        <v>175000</v>
      </c>
      <c r="F63" s="37">
        <v>65000</v>
      </c>
      <c r="G63" s="36">
        <v>110000</v>
      </c>
    </row>
    <row r="64" spans="1:7" s="2" customFormat="1" ht="21">
      <c r="A64" s="22" t="s">
        <v>58</v>
      </c>
      <c r="B64" s="36">
        <v>0</v>
      </c>
      <c r="C64" s="32"/>
      <c r="D64" s="38"/>
      <c r="E64" s="36">
        <v>0</v>
      </c>
      <c r="F64" s="32">
        <v>0</v>
      </c>
      <c r="G64" s="36">
        <v>0</v>
      </c>
    </row>
    <row r="65" spans="1:7" s="2" customFormat="1" ht="21">
      <c r="A65" s="22" t="s">
        <v>59</v>
      </c>
      <c r="B65" s="36">
        <v>0</v>
      </c>
      <c r="C65" s="32">
        <v>0</v>
      </c>
      <c r="D65" s="38">
        <v>0</v>
      </c>
      <c r="E65" s="45">
        <v>0</v>
      </c>
      <c r="F65" s="32">
        <v>0</v>
      </c>
      <c r="G65" s="36">
        <v>0</v>
      </c>
    </row>
    <row r="66" spans="1:7" s="2" customFormat="1" ht="22.5">
      <c r="A66" s="25"/>
      <c r="B66" s="26">
        <f aca="true" t="shared" si="3" ref="B66:G66">SUM(B58:B65)</f>
        <v>6041305</v>
      </c>
      <c r="C66" s="26">
        <f t="shared" si="3"/>
        <v>0</v>
      </c>
      <c r="D66" s="26">
        <f t="shared" si="3"/>
        <v>0</v>
      </c>
      <c r="E66" s="26">
        <f t="shared" si="3"/>
        <v>6041305</v>
      </c>
      <c r="F66" s="26">
        <f t="shared" si="3"/>
        <v>800698</v>
      </c>
      <c r="G66" s="26">
        <f t="shared" si="3"/>
        <v>5240607</v>
      </c>
    </row>
    <row r="67" spans="1:7" s="2" customFormat="1" ht="21">
      <c r="A67" s="46"/>
      <c r="B67" s="32"/>
      <c r="C67" s="32"/>
      <c r="D67" s="32"/>
      <c r="E67" s="32"/>
      <c r="F67" s="32"/>
      <c r="G67" s="32"/>
    </row>
    <row r="68" spans="1:7" s="2" customFormat="1" ht="21">
      <c r="A68" s="90" t="s">
        <v>109</v>
      </c>
      <c r="B68" s="90"/>
      <c r="C68" s="90"/>
      <c r="D68" s="90"/>
      <c r="E68" s="90"/>
      <c r="F68" s="90"/>
      <c r="G68" s="90"/>
    </row>
    <row r="69" spans="1:7" s="2" customFormat="1" ht="21">
      <c r="A69" s="18" t="s">
        <v>1</v>
      </c>
      <c r="B69" s="19" t="s">
        <v>8</v>
      </c>
      <c r="C69" s="19" t="s">
        <v>41</v>
      </c>
      <c r="D69" s="19" t="s">
        <v>37</v>
      </c>
      <c r="E69" s="19" t="s">
        <v>104</v>
      </c>
      <c r="F69" s="19" t="s">
        <v>7</v>
      </c>
      <c r="G69" s="19" t="s">
        <v>6</v>
      </c>
    </row>
    <row r="70" spans="1:7" s="2" customFormat="1" ht="21">
      <c r="A70" s="20" t="s">
        <v>4</v>
      </c>
      <c r="B70" s="33">
        <v>60000</v>
      </c>
      <c r="C70" s="34">
        <v>0</v>
      </c>
      <c r="D70" s="33">
        <v>0</v>
      </c>
      <c r="E70" s="34">
        <v>60000</v>
      </c>
      <c r="F70" s="35">
        <v>13500</v>
      </c>
      <c r="G70" s="34">
        <v>46500</v>
      </c>
    </row>
    <row r="71" spans="1:7" ht="21">
      <c r="A71" s="21" t="s">
        <v>38</v>
      </c>
      <c r="B71" s="32">
        <v>440650</v>
      </c>
      <c r="C71" s="36"/>
      <c r="D71" s="32">
        <v>50000</v>
      </c>
      <c r="E71" s="36">
        <v>440650</v>
      </c>
      <c r="F71" s="37">
        <v>45000</v>
      </c>
      <c r="G71" s="36">
        <v>395650</v>
      </c>
    </row>
    <row r="72" spans="1:7" ht="21">
      <c r="A72" s="21" t="s">
        <v>60</v>
      </c>
      <c r="B72" s="32">
        <v>107280</v>
      </c>
      <c r="C72" s="36">
        <v>50000</v>
      </c>
      <c r="D72" s="32"/>
      <c r="E72" s="36">
        <v>107280</v>
      </c>
      <c r="F72" s="37">
        <v>42227</v>
      </c>
      <c r="G72" s="37">
        <v>65053</v>
      </c>
    </row>
    <row r="73" spans="1:7" ht="21">
      <c r="A73" s="21" t="s">
        <v>61</v>
      </c>
      <c r="B73" s="32">
        <v>323150</v>
      </c>
      <c r="C73" s="36"/>
      <c r="D73" s="32"/>
      <c r="E73" s="36">
        <v>323150</v>
      </c>
      <c r="F73" s="37">
        <v>19860</v>
      </c>
      <c r="G73" s="37">
        <v>303290</v>
      </c>
    </row>
    <row r="74" spans="1:7" ht="21">
      <c r="A74" s="22" t="s">
        <v>62</v>
      </c>
      <c r="B74" s="38">
        <v>30000</v>
      </c>
      <c r="C74" s="38"/>
      <c r="D74" s="38"/>
      <c r="E74" s="36">
        <v>30000</v>
      </c>
      <c r="F74" s="32">
        <v>0</v>
      </c>
      <c r="G74" s="36">
        <v>30000</v>
      </c>
    </row>
    <row r="75" spans="1:7" ht="21">
      <c r="A75" s="24" t="s">
        <v>40</v>
      </c>
      <c r="B75" s="42">
        <v>100000</v>
      </c>
      <c r="C75" s="43"/>
      <c r="D75" s="44"/>
      <c r="E75" s="42">
        <v>100000</v>
      </c>
      <c r="F75" s="43">
        <v>0</v>
      </c>
      <c r="G75" s="42">
        <v>100000</v>
      </c>
    </row>
    <row r="76" spans="1:7" ht="21">
      <c r="A76" s="22" t="s">
        <v>63</v>
      </c>
      <c r="B76" s="36">
        <v>20000</v>
      </c>
      <c r="C76" s="36"/>
      <c r="D76" s="44"/>
      <c r="E76" s="36">
        <v>20000</v>
      </c>
      <c r="F76" s="43">
        <v>0</v>
      </c>
      <c r="G76" s="42">
        <v>20000</v>
      </c>
    </row>
    <row r="77" spans="1:7" ht="21">
      <c r="A77" s="22" t="s">
        <v>86</v>
      </c>
      <c r="B77" s="36">
        <v>0</v>
      </c>
      <c r="C77" s="36">
        <v>0</v>
      </c>
      <c r="D77" s="38">
        <v>0</v>
      </c>
      <c r="E77" s="45">
        <v>0</v>
      </c>
      <c r="F77" s="37">
        <v>0</v>
      </c>
      <c r="G77" s="36">
        <v>0</v>
      </c>
    </row>
    <row r="78" spans="1:7" ht="22.5">
      <c r="A78" s="25" t="s">
        <v>3</v>
      </c>
      <c r="B78" s="26">
        <f aca="true" t="shared" si="4" ref="B78:G78">SUM(B70:B77)</f>
        <v>1081080</v>
      </c>
      <c r="C78" s="26">
        <f t="shared" si="4"/>
        <v>50000</v>
      </c>
      <c r="D78" s="26">
        <f t="shared" si="4"/>
        <v>50000</v>
      </c>
      <c r="E78" s="26">
        <f t="shared" si="4"/>
        <v>1081080</v>
      </c>
      <c r="F78" s="26">
        <f t="shared" si="4"/>
        <v>120587</v>
      </c>
      <c r="G78" s="26">
        <f t="shared" si="4"/>
        <v>960493</v>
      </c>
    </row>
    <row r="79" spans="1:7" ht="21">
      <c r="A79" s="46"/>
      <c r="B79" s="32"/>
      <c r="C79" s="32"/>
      <c r="D79" s="32"/>
      <c r="E79" s="32"/>
      <c r="F79" s="32"/>
      <c r="G79" s="32"/>
    </row>
    <row r="80" spans="1:7" ht="21">
      <c r="A80" s="46"/>
      <c r="B80" s="32"/>
      <c r="C80" s="32"/>
      <c r="D80" s="32"/>
      <c r="E80" s="32"/>
      <c r="F80" s="32"/>
      <c r="G80" s="32"/>
    </row>
    <row r="81" spans="1:7" ht="21">
      <c r="A81" s="46"/>
      <c r="B81" s="32"/>
      <c r="C81" s="32"/>
      <c r="D81" s="32"/>
      <c r="E81" s="32"/>
      <c r="F81" s="32"/>
      <c r="G81" s="32"/>
    </row>
    <row r="82" spans="1:7" ht="21">
      <c r="A82" s="90" t="s">
        <v>110</v>
      </c>
      <c r="B82" s="90"/>
      <c r="C82" s="90"/>
      <c r="D82" s="90"/>
      <c r="E82" s="90"/>
      <c r="F82" s="90"/>
      <c r="G82" s="90"/>
    </row>
    <row r="83" spans="1:7" ht="21">
      <c r="A83" s="18" t="s">
        <v>1</v>
      </c>
      <c r="B83" s="19" t="s">
        <v>8</v>
      </c>
      <c r="C83" s="19" t="s">
        <v>41</v>
      </c>
      <c r="D83" s="19" t="s">
        <v>37</v>
      </c>
      <c r="E83" s="19" t="s">
        <v>104</v>
      </c>
      <c r="F83" s="19" t="s">
        <v>7</v>
      </c>
      <c r="G83" s="19" t="s">
        <v>6</v>
      </c>
    </row>
    <row r="84" spans="1:7" ht="21">
      <c r="A84" s="21" t="s">
        <v>52</v>
      </c>
      <c r="B84" s="32">
        <v>575670</v>
      </c>
      <c r="C84" s="36"/>
      <c r="D84" s="32"/>
      <c r="E84" s="34">
        <v>575670</v>
      </c>
      <c r="F84" s="37">
        <v>46770</v>
      </c>
      <c r="G84" s="36">
        <v>528900</v>
      </c>
    </row>
    <row r="85" spans="1:7" ht="21">
      <c r="A85" s="21" t="s">
        <v>53</v>
      </c>
      <c r="B85" s="32">
        <v>119000</v>
      </c>
      <c r="C85" s="36"/>
      <c r="D85" s="32"/>
      <c r="E85" s="36">
        <v>119000</v>
      </c>
      <c r="F85" s="37">
        <v>15063.75</v>
      </c>
      <c r="G85" s="37">
        <v>103936.25</v>
      </c>
    </row>
    <row r="86" spans="1:7" ht="21">
      <c r="A86" s="21" t="s">
        <v>54</v>
      </c>
      <c r="B86" s="32">
        <v>394170</v>
      </c>
      <c r="C86" s="36"/>
      <c r="D86" s="32"/>
      <c r="E86" s="36">
        <v>394170</v>
      </c>
      <c r="F86" s="37">
        <v>19810</v>
      </c>
      <c r="G86" s="37">
        <v>374360</v>
      </c>
    </row>
    <row r="87" spans="1:7" ht="21">
      <c r="A87" s="22" t="s">
        <v>55</v>
      </c>
      <c r="B87" s="38">
        <v>100000</v>
      </c>
      <c r="C87" s="38"/>
      <c r="D87" s="38"/>
      <c r="E87" s="36">
        <v>100000</v>
      </c>
      <c r="F87" s="32">
        <v>0</v>
      </c>
      <c r="G87" s="36">
        <v>100000</v>
      </c>
    </row>
    <row r="88" spans="1:7" ht="21">
      <c r="A88" s="22" t="s">
        <v>64</v>
      </c>
      <c r="B88" s="38">
        <v>0</v>
      </c>
      <c r="C88" s="38"/>
      <c r="D88" s="38"/>
      <c r="E88" s="36">
        <v>0</v>
      </c>
      <c r="F88" s="32">
        <v>0</v>
      </c>
      <c r="G88" s="36">
        <v>0</v>
      </c>
    </row>
    <row r="89" spans="1:7" ht="21">
      <c r="A89" s="22" t="s">
        <v>56</v>
      </c>
      <c r="B89" s="36">
        <v>390000</v>
      </c>
      <c r="C89" s="36">
        <v>0</v>
      </c>
      <c r="D89" s="38">
        <v>0</v>
      </c>
      <c r="E89" s="36">
        <v>390000</v>
      </c>
      <c r="F89" s="37">
        <v>0</v>
      </c>
      <c r="G89" s="36">
        <v>390000</v>
      </c>
    </row>
    <row r="90" spans="1:7" ht="21">
      <c r="A90" s="22" t="s">
        <v>58</v>
      </c>
      <c r="B90" s="36">
        <v>75000</v>
      </c>
      <c r="C90" s="32">
        <v>0</v>
      </c>
      <c r="D90" s="38">
        <v>0</v>
      </c>
      <c r="E90" s="45">
        <v>75000</v>
      </c>
      <c r="F90" s="32">
        <v>0</v>
      </c>
      <c r="G90" s="36">
        <v>75000</v>
      </c>
    </row>
    <row r="91" spans="1:7" ht="22.5">
      <c r="A91" s="25" t="s">
        <v>3</v>
      </c>
      <c r="B91" s="26">
        <f aca="true" t="shared" si="5" ref="B91:G91">SUM(B84:B90)</f>
        <v>1653840</v>
      </c>
      <c r="C91" s="26">
        <f t="shared" si="5"/>
        <v>0</v>
      </c>
      <c r="D91" s="26">
        <f t="shared" si="5"/>
        <v>0</v>
      </c>
      <c r="E91" s="26">
        <f t="shared" si="5"/>
        <v>1653840</v>
      </c>
      <c r="F91" s="26">
        <f t="shared" si="5"/>
        <v>81643.75</v>
      </c>
      <c r="G91" s="26">
        <f t="shared" si="5"/>
        <v>1572196.25</v>
      </c>
    </row>
    <row r="92" spans="1:7" ht="21">
      <c r="A92" s="46"/>
      <c r="B92" s="32"/>
      <c r="C92" s="32"/>
      <c r="D92" s="32"/>
      <c r="E92" s="32"/>
      <c r="F92" s="32"/>
      <c r="G92" s="32"/>
    </row>
    <row r="93" spans="1:7" ht="21">
      <c r="A93" s="90" t="s">
        <v>103</v>
      </c>
      <c r="B93" s="90"/>
      <c r="C93" s="90"/>
      <c r="D93" s="90"/>
      <c r="E93" s="90"/>
      <c r="F93" s="90"/>
      <c r="G93" s="90"/>
    </row>
    <row r="94" spans="1:7" ht="21">
      <c r="A94" s="18" t="s">
        <v>1</v>
      </c>
      <c r="B94" s="19" t="s">
        <v>8</v>
      </c>
      <c r="C94" s="19" t="s">
        <v>41</v>
      </c>
      <c r="D94" s="19" t="s">
        <v>37</v>
      </c>
      <c r="E94" s="19" t="s">
        <v>104</v>
      </c>
      <c r="F94" s="19" t="s">
        <v>7</v>
      </c>
      <c r="G94" s="19" t="s">
        <v>6</v>
      </c>
    </row>
    <row r="95" spans="1:7" ht="21">
      <c r="A95" s="21" t="s">
        <v>52</v>
      </c>
      <c r="B95" s="32">
        <v>240000</v>
      </c>
      <c r="C95" s="36"/>
      <c r="D95" s="32"/>
      <c r="E95" s="34">
        <v>240000</v>
      </c>
      <c r="F95" s="37">
        <v>45000</v>
      </c>
      <c r="G95" s="36">
        <v>195000</v>
      </c>
    </row>
    <row r="96" spans="1:7" ht="21">
      <c r="A96" s="21" t="s">
        <v>53</v>
      </c>
      <c r="B96" s="32">
        <v>65000</v>
      </c>
      <c r="C96" s="36"/>
      <c r="D96" s="32"/>
      <c r="E96" s="36">
        <v>65000</v>
      </c>
      <c r="F96" s="37">
        <v>810</v>
      </c>
      <c r="G96" s="37">
        <v>64190</v>
      </c>
    </row>
    <row r="97" spans="1:7" ht="21">
      <c r="A97" s="21" t="s">
        <v>54</v>
      </c>
      <c r="B97" s="32">
        <v>50000</v>
      </c>
      <c r="C97" s="36"/>
      <c r="D97" s="32"/>
      <c r="E97" s="36">
        <v>50000</v>
      </c>
      <c r="F97" s="37">
        <v>0</v>
      </c>
      <c r="G97" s="37">
        <v>50000</v>
      </c>
    </row>
    <row r="98" spans="1:7" ht="21">
      <c r="A98" s="22" t="s">
        <v>55</v>
      </c>
      <c r="B98" s="38">
        <v>10000</v>
      </c>
      <c r="C98" s="38"/>
      <c r="D98" s="38"/>
      <c r="E98" s="36">
        <v>10000</v>
      </c>
      <c r="F98" s="32">
        <v>0</v>
      </c>
      <c r="G98" s="36">
        <v>10000</v>
      </c>
    </row>
    <row r="99" spans="1:7" ht="21">
      <c r="A99" s="22" t="s">
        <v>64</v>
      </c>
      <c r="B99" s="38">
        <v>500</v>
      </c>
      <c r="C99" s="38"/>
      <c r="D99" s="38"/>
      <c r="E99" s="36">
        <v>500</v>
      </c>
      <c r="F99" s="32">
        <v>0</v>
      </c>
      <c r="G99" s="36">
        <v>500</v>
      </c>
    </row>
    <row r="100" spans="1:7" ht="21">
      <c r="A100" s="22" t="s">
        <v>56</v>
      </c>
      <c r="B100" s="36">
        <v>55400</v>
      </c>
      <c r="C100" s="36"/>
      <c r="D100" s="38"/>
      <c r="E100" s="36">
        <v>55400</v>
      </c>
      <c r="F100" s="37">
        <v>0</v>
      </c>
      <c r="G100" s="36">
        <v>55400</v>
      </c>
    </row>
    <row r="101" spans="1:7" ht="21">
      <c r="A101" s="22" t="s">
        <v>58</v>
      </c>
      <c r="B101" s="36">
        <v>0</v>
      </c>
      <c r="C101" s="32">
        <v>0</v>
      </c>
      <c r="D101" s="38">
        <v>0</v>
      </c>
      <c r="E101" s="45">
        <v>0</v>
      </c>
      <c r="F101" s="32">
        <v>0</v>
      </c>
      <c r="G101" s="36">
        <v>0</v>
      </c>
    </row>
    <row r="102" spans="1:7" ht="22.5">
      <c r="A102" s="25" t="s">
        <v>3</v>
      </c>
      <c r="B102" s="26">
        <f aca="true" t="shared" si="6" ref="B102:G102">SUM(B95:B101)</f>
        <v>420900</v>
      </c>
      <c r="C102" s="26">
        <f t="shared" si="6"/>
        <v>0</v>
      </c>
      <c r="D102" s="26">
        <f t="shared" si="6"/>
        <v>0</v>
      </c>
      <c r="E102" s="26">
        <f t="shared" si="6"/>
        <v>420900</v>
      </c>
      <c r="F102" s="26">
        <f t="shared" si="6"/>
        <v>45810</v>
      </c>
      <c r="G102" s="26">
        <f t="shared" si="6"/>
        <v>375090</v>
      </c>
    </row>
    <row r="103" spans="1:7" s="3" customFormat="1" ht="22.5">
      <c r="A103" s="25" t="s">
        <v>36</v>
      </c>
      <c r="B103" s="26">
        <f>+B17+B26+B37+B49+B66+B78+B91+B102</f>
        <v>44941770</v>
      </c>
      <c r="C103" s="26">
        <f>C17+C26+C37+C49+C66+C78+C91+C102</f>
        <v>140000</v>
      </c>
      <c r="D103" s="26">
        <f>D17+D26+D37+D49+D66+D78+D91+D102</f>
        <v>140000</v>
      </c>
      <c r="E103" s="26">
        <f>E17+E26+E37+E49+E66+E78+E91+E102</f>
        <v>44941770</v>
      </c>
      <c r="F103" s="26">
        <f>F17+F26+F37+F49+F66+F78+F91+F102</f>
        <v>5343422.83</v>
      </c>
      <c r="G103" s="26">
        <f>G17+G26+G37+G49+G66+G78+G91+G102</f>
        <v>39598347.17</v>
      </c>
    </row>
    <row r="104" spans="1:6" ht="21">
      <c r="A104" s="46"/>
      <c r="B104" s="32"/>
      <c r="C104" s="32"/>
      <c r="D104" s="32"/>
      <c r="E104" s="32"/>
      <c r="F104" s="32"/>
    </row>
    <row r="105" spans="1:7" ht="21">
      <c r="A105" s="89"/>
      <c r="B105" s="89"/>
      <c r="C105" s="89"/>
      <c r="D105" s="89"/>
      <c r="E105" s="89"/>
      <c r="F105" s="89"/>
      <c r="G105" s="89"/>
    </row>
    <row r="106" spans="1:7" ht="21">
      <c r="A106" s="46"/>
      <c r="B106" s="32"/>
      <c r="C106" s="32"/>
      <c r="D106" s="32"/>
      <c r="E106" s="32"/>
      <c r="F106" s="32"/>
      <c r="G106" s="32"/>
    </row>
    <row r="107" spans="1:7" ht="21">
      <c r="A107" s="46"/>
      <c r="B107" s="32"/>
      <c r="C107" s="32"/>
      <c r="D107" s="32"/>
      <c r="E107" s="32"/>
      <c r="F107" s="32"/>
      <c r="G107" s="32"/>
    </row>
    <row r="108" spans="1:7" ht="21">
      <c r="A108" s="46"/>
      <c r="B108" s="32"/>
      <c r="C108" s="32"/>
      <c r="D108" s="32"/>
      <c r="E108" s="32"/>
      <c r="F108" s="32"/>
      <c r="G108" s="32"/>
    </row>
    <row r="109" spans="1:7" ht="21">
      <c r="A109" s="46"/>
      <c r="B109" s="32"/>
      <c r="C109" s="32"/>
      <c r="D109" s="32"/>
      <c r="E109" s="32"/>
      <c r="F109" s="32"/>
      <c r="G109" s="32"/>
    </row>
    <row r="110" spans="1:7" ht="21">
      <c r="A110" s="90" t="s">
        <v>152</v>
      </c>
      <c r="B110" s="91"/>
      <c r="C110" s="91"/>
      <c r="D110" s="91"/>
      <c r="E110" s="91"/>
      <c r="F110" s="91"/>
      <c r="G110" s="91"/>
    </row>
    <row r="111" spans="1:7" ht="21">
      <c r="A111" s="47"/>
      <c r="B111" s="47"/>
      <c r="C111" s="47"/>
      <c r="D111" s="47"/>
      <c r="E111" s="47"/>
      <c r="F111" s="47"/>
      <c r="G111" s="47"/>
    </row>
    <row r="112" spans="1:7" ht="21">
      <c r="A112" s="18" t="s">
        <v>69</v>
      </c>
      <c r="B112" s="18" t="s">
        <v>66</v>
      </c>
      <c r="C112" s="18" t="s">
        <v>67</v>
      </c>
      <c r="D112" s="18" t="s">
        <v>68</v>
      </c>
      <c r="E112" s="17"/>
      <c r="F112" s="47"/>
      <c r="G112" s="47"/>
    </row>
    <row r="113" spans="1:7" ht="21">
      <c r="A113" s="48" t="s">
        <v>65</v>
      </c>
      <c r="B113" s="48">
        <v>12751085</v>
      </c>
      <c r="C113" s="48">
        <v>2167541.83</v>
      </c>
      <c r="D113" s="18">
        <v>17</v>
      </c>
      <c r="E113" s="17"/>
      <c r="F113" s="47"/>
      <c r="G113" s="47"/>
    </row>
    <row r="114" spans="1:7" ht="21">
      <c r="A114" s="48" t="s">
        <v>111</v>
      </c>
      <c r="B114" s="48">
        <v>2340000</v>
      </c>
      <c r="C114" s="48">
        <v>303404.5</v>
      </c>
      <c r="D114" s="18">
        <v>12.97</v>
      </c>
      <c r="E114" s="17"/>
      <c r="F114" s="47"/>
      <c r="G114" s="47"/>
    </row>
    <row r="115" spans="1:7" ht="21">
      <c r="A115" s="48" t="s">
        <v>106</v>
      </c>
      <c r="B115" s="48">
        <v>13129640</v>
      </c>
      <c r="C115" s="48">
        <v>227780</v>
      </c>
      <c r="D115" s="18">
        <v>1.73</v>
      </c>
      <c r="E115" s="17"/>
      <c r="F115" s="47"/>
      <c r="G115" s="47"/>
    </row>
    <row r="116" spans="1:7" ht="21">
      <c r="A116" s="49" t="s">
        <v>107</v>
      </c>
      <c r="B116" s="29">
        <v>7523920</v>
      </c>
      <c r="C116" s="29">
        <v>1595957.75</v>
      </c>
      <c r="D116" s="30">
        <v>21.21</v>
      </c>
      <c r="E116" s="31"/>
      <c r="F116" s="32"/>
      <c r="G116" s="32"/>
    </row>
    <row r="117" spans="1:7" ht="21">
      <c r="A117" s="49" t="s">
        <v>108</v>
      </c>
      <c r="B117" s="29">
        <v>6041305</v>
      </c>
      <c r="C117" s="29">
        <v>800698</v>
      </c>
      <c r="D117" s="30">
        <v>13.25</v>
      </c>
      <c r="E117" s="31"/>
      <c r="F117" s="32"/>
      <c r="G117" s="32"/>
    </row>
    <row r="118" spans="1:7" ht="21">
      <c r="A118" s="49" t="s">
        <v>109</v>
      </c>
      <c r="B118" s="29">
        <v>1081080</v>
      </c>
      <c r="C118" s="29">
        <v>120587</v>
      </c>
      <c r="D118" s="30">
        <v>11.15</v>
      </c>
      <c r="E118" s="31"/>
      <c r="F118" s="32"/>
      <c r="G118" s="32"/>
    </row>
    <row r="119" spans="1:7" ht="21">
      <c r="A119" s="49" t="s">
        <v>110</v>
      </c>
      <c r="B119" s="29">
        <v>1653840</v>
      </c>
      <c r="C119" s="29">
        <v>81643.75</v>
      </c>
      <c r="D119" s="30">
        <v>4.94</v>
      </c>
      <c r="E119" s="31"/>
      <c r="F119" s="32"/>
      <c r="G119" s="32"/>
    </row>
    <row r="120" spans="1:7" ht="21">
      <c r="A120" s="49" t="s">
        <v>103</v>
      </c>
      <c r="B120" s="29">
        <v>420900</v>
      </c>
      <c r="C120" s="29">
        <v>45810</v>
      </c>
      <c r="D120" s="30">
        <v>10.88</v>
      </c>
      <c r="E120" s="31"/>
      <c r="F120" s="32"/>
      <c r="G120" s="32"/>
    </row>
    <row r="121" spans="1:7" ht="21">
      <c r="A121" s="18" t="s">
        <v>70</v>
      </c>
      <c r="B121" s="29">
        <f>SUM(B113:B120)</f>
        <v>44941770</v>
      </c>
      <c r="C121" s="29">
        <f>SUM(C113:C120)</f>
        <v>5343422.83</v>
      </c>
      <c r="D121" s="30">
        <v>11.89</v>
      </c>
      <c r="E121" s="31"/>
      <c r="F121" s="32"/>
      <c r="G121" s="32"/>
    </row>
    <row r="122" spans="1:7" ht="21">
      <c r="A122" s="46"/>
      <c r="B122" s="32"/>
      <c r="C122" s="32"/>
      <c r="D122" s="32"/>
      <c r="E122" s="32"/>
      <c r="F122" s="32"/>
      <c r="G122" s="32"/>
    </row>
    <row r="123" spans="1:7" ht="21">
      <c r="A123" s="46"/>
      <c r="B123" s="32"/>
      <c r="C123" s="32"/>
      <c r="D123" s="32"/>
      <c r="E123" s="32"/>
      <c r="F123" s="32"/>
      <c r="G123" s="32"/>
    </row>
    <row r="124" spans="1:7" ht="21">
      <c r="A124" s="46"/>
      <c r="B124" s="32"/>
      <c r="C124" s="32"/>
      <c r="D124" s="32"/>
      <c r="E124" s="32"/>
      <c r="F124" s="32"/>
      <c r="G124" s="32"/>
    </row>
    <row r="125" spans="1:7" ht="21">
      <c r="A125" s="46"/>
      <c r="B125" s="32"/>
      <c r="C125" s="32"/>
      <c r="D125" s="32"/>
      <c r="E125" s="32"/>
      <c r="F125" s="32"/>
      <c r="G125" s="32"/>
    </row>
    <row r="126" spans="1:7" ht="21">
      <c r="A126" s="46"/>
      <c r="B126" s="32"/>
      <c r="C126" s="32"/>
      <c r="D126" s="32"/>
      <c r="E126" s="32"/>
      <c r="F126" s="32"/>
      <c r="G126" s="32"/>
    </row>
    <row r="127" spans="1:7" ht="21">
      <c r="A127" s="46"/>
      <c r="B127" s="32"/>
      <c r="C127" s="32"/>
      <c r="D127" s="32"/>
      <c r="E127" s="32"/>
      <c r="F127" s="32"/>
      <c r="G127" s="32"/>
    </row>
    <row r="128" spans="1:7" ht="21">
      <c r="A128" s="46"/>
      <c r="B128" s="32"/>
      <c r="C128" s="32"/>
      <c r="D128" s="32"/>
      <c r="E128" s="32"/>
      <c r="F128" s="32"/>
      <c r="G128" s="32"/>
    </row>
    <row r="129" spans="1:7" ht="21">
      <c r="A129" s="46"/>
      <c r="B129" s="32"/>
      <c r="C129" s="32"/>
      <c r="D129" s="32"/>
      <c r="E129" s="32"/>
      <c r="F129" s="32"/>
      <c r="G129" s="32"/>
    </row>
    <row r="130" spans="1:7" ht="21">
      <c r="A130" s="46"/>
      <c r="B130" s="32"/>
      <c r="C130" s="32"/>
      <c r="D130" s="32"/>
      <c r="E130" s="32"/>
      <c r="F130" s="32"/>
      <c r="G130" s="32"/>
    </row>
    <row r="131" spans="1:7" ht="21">
      <c r="A131" s="46"/>
      <c r="B131" s="32"/>
      <c r="C131" s="32"/>
      <c r="D131" s="32"/>
      <c r="E131" s="32"/>
      <c r="F131" s="32"/>
      <c r="G131" s="32"/>
    </row>
    <row r="132" spans="1:7" ht="21">
      <c r="A132" s="46"/>
      <c r="B132" s="32"/>
      <c r="C132" s="32"/>
      <c r="D132" s="32"/>
      <c r="E132" s="32"/>
      <c r="F132" s="32"/>
      <c r="G132" s="32"/>
    </row>
    <row r="133" spans="1:7" ht="21">
      <c r="A133" s="46"/>
      <c r="B133" s="32"/>
      <c r="C133" s="32"/>
      <c r="D133" s="32"/>
      <c r="E133" s="32"/>
      <c r="F133" s="32"/>
      <c r="G133" s="32"/>
    </row>
    <row r="134" spans="1:7" ht="21">
      <c r="A134" s="46"/>
      <c r="B134" s="32"/>
      <c r="C134" s="32"/>
      <c r="D134" s="32"/>
      <c r="E134" s="32"/>
      <c r="F134" s="32"/>
      <c r="G134" s="32"/>
    </row>
    <row r="135" spans="1:7" ht="21">
      <c r="A135" s="46"/>
      <c r="B135" s="32"/>
      <c r="C135" s="32"/>
      <c r="D135" s="32"/>
      <c r="E135" s="32"/>
      <c r="F135" s="32"/>
      <c r="G135" s="32"/>
    </row>
    <row r="136" spans="1:7" ht="21">
      <c r="A136" s="46"/>
      <c r="B136" s="32"/>
      <c r="C136" s="32"/>
      <c r="D136" s="32"/>
      <c r="E136" s="32"/>
      <c r="F136" s="32"/>
      <c r="G136" s="32"/>
    </row>
    <row r="137" spans="1:7" ht="21">
      <c r="A137" s="46"/>
      <c r="B137" s="32"/>
      <c r="C137" s="32"/>
      <c r="D137" s="32"/>
      <c r="E137" s="32"/>
      <c r="F137" s="32"/>
      <c r="G137" s="32"/>
    </row>
    <row r="138" spans="1:7" ht="21">
      <c r="A138" s="46"/>
      <c r="B138" s="32"/>
      <c r="C138" s="32"/>
      <c r="D138" s="32"/>
      <c r="E138" s="32"/>
      <c r="F138" s="32"/>
      <c r="G138" s="32"/>
    </row>
    <row r="139" spans="1:7" ht="21">
      <c r="A139" s="46"/>
      <c r="B139" s="32"/>
      <c r="C139" s="32"/>
      <c r="D139" s="32"/>
      <c r="E139" s="32"/>
      <c r="F139" s="32"/>
      <c r="G139" s="32"/>
    </row>
    <row r="140" spans="1:7" ht="21">
      <c r="A140" s="46"/>
      <c r="B140" s="32"/>
      <c r="C140" s="32"/>
      <c r="D140" s="32"/>
      <c r="E140" s="32"/>
      <c r="F140" s="32"/>
      <c r="G140" s="32"/>
    </row>
    <row r="141" spans="1:7" ht="21">
      <c r="A141" s="46"/>
      <c r="B141" s="32"/>
      <c r="C141" s="32"/>
      <c r="D141" s="32"/>
      <c r="E141" s="32"/>
      <c r="F141" s="32"/>
      <c r="G141" s="32"/>
    </row>
    <row r="142" spans="1:7" ht="21">
      <c r="A142" s="46"/>
      <c r="B142" s="32"/>
      <c r="C142" s="32"/>
      <c r="D142" s="32"/>
      <c r="E142" s="32"/>
      <c r="F142" s="32"/>
      <c r="G142" s="32"/>
    </row>
    <row r="143" spans="1:7" ht="21">
      <c r="A143" s="46"/>
      <c r="B143" s="32"/>
      <c r="C143" s="32"/>
      <c r="D143" s="32"/>
      <c r="E143" s="32"/>
      <c r="F143" s="32"/>
      <c r="G143" s="32"/>
    </row>
    <row r="144" spans="1:7" ht="21">
      <c r="A144" s="46"/>
      <c r="B144" s="32"/>
      <c r="C144" s="32"/>
      <c r="D144" s="32"/>
      <c r="E144" s="32"/>
      <c r="F144" s="32"/>
      <c r="G144" s="32"/>
    </row>
    <row r="145" spans="1:7" ht="21">
      <c r="A145" s="46"/>
      <c r="B145" s="32"/>
      <c r="C145" s="32"/>
      <c r="D145" s="32"/>
      <c r="E145" s="32"/>
      <c r="F145" s="32"/>
      <c r="G145" s="32"/>
    </row>
    <row r="146" spans="1:7" ht="21">
      <c r="A146" s="46"/>
      <c r="B146" s="32"/>
      <c r="C146" s="32"/>
      <c r="D146" s="32"/>
      <c r="E146" s="32"/>
      <c r="F146" s="32"/>
      <c r="G146" s="32"/>
    </row>
    <row r="147" spans="1:7" ht="21">
      <c r="A147" s="46"/>
      <c r="B147" s="32"/>
      <c r="C147" s="32"/>
      <c r="D147" s="32"/>
      <c r="E147" s="32"/>
      <c r="F147" s="32"/>
      <c r="G147" s="32"/>
    </row>
    <row r="148" spans="1:7" ht="21">
      <c r="A148" s="46"/>
      <c r="B148" s="32"/>
      <c r="C148" s="32"/>
      <c r="D148" s="32"/>
      <c r="E148" s="32"/>
      <c r="F148" s="32"/>
      <c r="G148" s="32"/>
    </row>
    <row r="149" spans="1:7" ht="21">
      <c r="A149" s="46"/>
      <c r="B149" s="32"/>
      <c r="C149" s="32"/>
      <c r="D149" s="32"/>
      <c r="E149" s="32"/>
      <c r="F149" s="32"/>
      <c r="G149" s="32"/>
    </row>
    <row r="150" spans="1:7" ht="21">
      <c r="A150" s="46"/>
      <c r="B150" s="32"/>
      <c r="C150" s="32"/>
      <c r="D150" s="32"/>
      <c r="E150" s="32"/>
      <c r="F150" s="32"/>
      <c r="G150" s="32"/>
    </row>
    <row r="151" spans="1:7" ht="21">
      <c r="A151" s="46"/>
      <c r="B151" s="32"/>
      <c r="C151" s="32"/>
      <c r="D151" s="32"/>
      <c r="E151" s="32"/>
      <c r="F151" s="32"/>
      <c r="G151" s="32"/>
    </row>
    <row r="152" spans="1:7" ht="21">
      <c r="A152" s="46"/>
      <c r="B152" s="32"/>
      <c r="C152" s="32"/>
      <c r="D152" s="32"/>
      <c r="E152" s="32"/>
      <c r="F152" s="32"/>
      <c r="G152" s="32"/>
    </row>
    <row r="153" spans="1:7" ht="21">
      <c r="A153" s="46"/>
      <c r="B153" s="32"/>
      <c r="C153" s="32"/>
      <c r="D153" s="32"/>
      <c r="E153" s="32"/>
      <c r="F153" s="32"/>
      <c r="G153" s="32"/>
    </row>
    <row r="154" spans="1:7" ht="21">
      <c r="A154" s="46"/>
      <c r="B154" s="32"/>
      <c r="C154" s="32"/>
      <c r="D154" s="32"/>
      <c r="E154" s="32"/>
      <c r="F154" s="32"/>
      <c r="G154" s="32"/>
    </row>
    <row r="155" spans="1:7" ht="21">
      <c r="A155" s="46"/>
      <c r="B155" s="32"/>
      <c r="C155" s="32"/>
      <c r="D155" s="32"/>
      <c r="E155" s="32"/>
      <c r="F155" s="32"/>
      <c r="G155" s="32"/>
    </row>
    <row r="156" spans="1:7" ht="21">
      <c r="A156" s="46"/>
      <c r="B156" s="32"/>
      <c r="C156" s="32"/>
      <c r="D156" s="32"/>
      <c r="E156" s="32"/>
      <c r="F156" s="32"/>
      <c r="G156" s="32"/>
    </row>
    <row r="157" spans="1:7" ht="21">
      <c r="A157" s="46"/>
      <c r="B157" s="32"/>
      <c r="C157" s="32"/>
      <c r="D157" s="32"/>
      <c r="E157" s="32"/>
      <c r="F157" s="32"/>
      <c r="G157" s="32"/>
    </row>
    <row r="158" spans="1:7" ht="21">
      <c r="A158" s="46"/>
      <c r="B158" s="32"/>
      <c r="C158" s="32"/>
      <c r="D158" s="32"/>
      <c r="E158" s="32"/>
      <c r="F158" s="32"/>
      <c r="G158" s="32"/>
    </row>
    <row r="159" spans="1:7" ht="21">
      <c r="A159" s="46"/>
      <c r="B159" s="32"/>
      <c r="C159" s="32"/>
      <c r="D159" s="32"/>
      <c r="E159" s="32"/>
      <c r="F159" s="32"/>
      <c r="G159" s="32"/>
    </row>
    <row r="160" spans="1:7" ht="21">
      <c r="A160" s="46"/>
      <c r="B160" s="32"/>
      <c r="C160" s="32"/>
      <c r="D160" s="32"/>
      <c r="E160" s="32"/>
      <c r="F160" s="32"/>
      <c r="G160" s="32"/>
    </row>
    <row r="161" spans="1:7" ht="21">
      <c r="A161" s="46"/>
      <c r="B161" s="32"/>
      <c r="C161" s="32"/>
      <c r="D161" s="32"/>
      <c r="E161" s="32"/>
      <c r="F161" s="32"/>
      <c r="G161" s="32"/>
    </row>
    <row r="162" spans="1:7" ht="21">
      <c r="A162" s="46"/>
      <c r="B162" s="32"/>
      <c r="C162" s="32"/>
      <c r="D162" s="32"/>
      <c r="E162" s="32"/>
      <c r="F162" s="32"/>
      <c r="G162" s="32"/>
    </row>
    <row r="163" spans="1:7" ht="21">
      <c r="A163" s="46"/>
      <c r="B163" s="32"/>
      <c r="C163" s="32"/>
      <c r="D163" s="32"/>
      <c r="E163" s="32"/>
      <c r="F163" s="32"/>
      <c r="G163" s="32"/>
    </row>
    <row r="164" spans="1:7" ht="21">
      <c r="A164" s="46"/>
      <c r="B164" s="32"/>
      <c r="C164" s="32"/>
      <c r="D164" s="32"/>
      <c r="E164" s="32"/>
      <c r="F164" s="32"/>
      <c r="G164" s="32"/>
    </row>
    <row r="165" spans="1:7" ht="21">
      <c r="A165" s="46"/>
      <c r="B165" s="32"/>
      <c r="C165" s="32"/>
      <c r="D165" s="32"/>
      <c r="E165" s="32"/>
      <c r="F165" s="32"/>
      <c r="G165" s="32"/>
    </row>
    <row r="166" spans="1:7" ht="21">
      <c r="A166" s="46"/>
      <c r="B166" s="32"/>
      <c r="C166" s="32"/>
      <c r="D166" s="32"/>
      <c r="E166" s="32"/>
      <c r="F166" s="32"/>
      <c r="G166" s="32"/>
    </row>
    <row r="167" spans="1:7" ht="21">
      <c r="A167" s="46"/>
      <c r="B167" s="32"/>
      <c r="C167" s="32"/>
      <c r="D167" s="32"/>
      <c r="E167" s="32"/>
      <c r="F167" s="32"/>
      <c r="G167" s="32"/>
    </row>
    <row r="168" spans="1:7" ht="21">
      <c r="A168" s="46"/>
      <c r="B168" s="32"/>
      <c r="C168" s="32"/>
      <c r="D168" s="32"/>
      <c r="E168" s="32"/>
      <c r="F168" s="32"/>
      <c r="G168" s="32"/>
    </row>
    <row r="169" spans="1:7" ht="21">
      <c r="A169" s="46"/>
      <c r="B169" s="32"/>
      <c r="C169" s="32"/>
      <c r="D169" s="32"/>
      <c r="E169" s="32"/>
      <c r="F169" s="32"/>
      <c r="G169" s="32"/>
    </row>
    <row r="170" spans="1:7" ht="21">
      <c r="A170" s="46"/>
      <c r="B170" s="32"/>
      <c r="C170" s="32"/>
      <c r="D170" s="32"/>
      <c r="E170" s="32"/>
      <c r="F170" s="32"/>
      <c r="G170" s="32"/>
    </row>
    <row r="171" spans="1:7" ht="21">
      <c r="A171" s="46"/>
      <c r="B171" s="32"/>
      <c r="C171" s="32"/>
      <c r="D171" s="32"/>
      <c r="E171" s="32"/>
      <c r="F171" s="32"/>
      <c r="G171" s="32"/>
    </row>
    <row r="172" spans="1:7" ht="21">
      <c r="A172" s="46"/>
      <c r="B172" s="32"/>
      <c r="C172" s="32"/>
      <c r="D172" s="32"/>
      <c r="E172" s="32"/>
      <c r="F172" s="32"/>
      <c r="G172" s="32"/>
    </row>
    <row r="173" spans="1:7" ht="21">
      <c r="A173" s="46"/>
      <c r="B173" s="32"/>
      <c r="C173" s="32"/>
      <c r="D173" s="32"/>
      <c r="E173" s="32"/>
      <c r="F173" s="32"/>
      <c r="G173" s="32"/>
    </row>
    <row r="174" spans="1:7" ht="21">
      <c r="A174" s="46"/>
      <c r="B174" s="32"/>
      <c r="C174" s="32"/>
      <c r="D174" s="32"/>
      <c r="E174" s="32"/>
      <c r="F174" s="32"/>
      <c r="G174" s="32"/>
    </row>
    <row r="175" spans="1:7" ht="21">
      <c r="A175" s="46"/>
      <c r="B175" s="32"/>
      <c r="C175" s="32"/>
      <c r="D175" s="32"/>
      <c r="E175" s="32"/>
      <c r="F175" s="32"/>
      <c r="G175" s="32"/>
    </row>
    <row r="176" spans="1:7" ht="21">
      <c r="A176" s="46"/>
      <c r="B176" s="32"/>
      <c r="C176" s="32"/>
      <c r="D176" s="32"/>
      <c r="E176" s="32"/>
      <c r="F176" s="32"/>
      <c r="G176" s="32"/>
    </row>
    <row r="177" spans="1:7" ht="21">
      <c r="A177" s="46"/>
      <c r="B177" s="32"/>
      <c r="C177" s="32"/>
      <c r="D177" s="32"/>
      <c r="E177" s="32"/>
      <c r="F177" s="32"/>
      <c r="G177" s="32"/>
    </row>
    <row r="178" spans="1:7" ht="21">
      <c r="A178" s="46"/>
      <c r="B178" s="32"/>
      <c r="C178" s="32"/>
      <c r="D178" s="32"/>
      <c r="E178" s="32"/>
      <c r="F178" s="32"/>
      <c r="G178" s="32"/>
    </row>
    <row r="179" spans="1:7" ht="21">
      <c r="A179" s="46"/>
      <c r="B179" s="32"/>
      <c r="C179" s="32"/>
      <c r="D179" s="32"/>
      <c r="E179" s="32"/>
      <c r="F179" s="32"/>
      <c r="G179" s="32"/>
    </row>
    <row r="180" spans="1:7" ht="21">
      <c r="A180" s="46"/>
      <c r="B180" s="32"/>
      <c r="C180" s="32"/>
      <c r="D180" s="32"/>
      <c r="E180" s="32"/>
      <c r="F180" s="32"/>
      <c r="G180" s="32"/>
    </row>
    <row r="181" spans="1:7" ht="21">
      <c r="A181" s="46"/>
      <c r="B181" s="32"/>
      <c r="C181" s="32"/>
      <c r="D181" s="32"/>
      <c r="E181" s="32"/>
      <c r="F181" s="32"/>
      <c r="G181" s="32"/>
    </row>
    <row r="182" spans="1:7" ht="21">
      <c r="A182" s="46"/>
      <c r="B182" s="32"/>
      <c r="C182" s="32"/>
      <c r="D182" s="32"/>
      <c r="E182" s="32"/>
      <c r="F182" s="32"/>
      <c r="G182" s="32"/>
    </row>
    <row r="183" spans="1:7" ht="21">
      <c r="A183" s="46"/>
      <c r="B183" s="32"/>
      <c r="C183" s="32"/>
      <c r="D183" s="32"/>
      <c r="E183" s="32"/>
      <c r="F183" s="32"/>
      <c r="G183" s="32"/>
    </row>
  </sheetData>
  <sheetProtection/>
  <mergeCells count="13">
    <mergeCell ref="A68:G68"/>
    <mergeCell ref="A82:G82"/>
    <mergeCell ref="A105:G105"/>
    <mergeCell ref="A1:G1"/>
    <mergeCell ref="A2:G2"/>
    <mergeCell ref="A3:G3"/>
    <mergeCell ref="A4:G4"/>
    <mergeCell ref="A18:G18"/>
    <mergeCell ref="A110:G110"/>
    <mergeCell ref="A28:G28"/>
    <mergeCell ref="A93:G93"/>
    <mergeCell ref="A39:G39"/>
    <mergeCell ref="A56:G56"/>
  </mergeCells>
  <printOptions/>
  <pageMargins left="0.35433070866141736" right="0.2755905511811024" top="0.22" bottom="0.13" header="0.1968503937007874" footer="0.1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23.00390625" style="52" customWidth="1"/>
    <col min="2" max="2" width="20.140625" style="53" customWidth="1"/>
    <col min="3" max="3" width="19.7109375" style="53" customWidth="1"/>
    <col min="4" max="4" width="20.28125" style="53" customWidth="1"/>
    <col min="5" max="5" width="15.28125" style="53" customWidth="1"/>
    <col min="6" max="6" width="7.57421875" style="0" customWidth="1"/>
    <col min="7" max="8" width="7.421875" style="0" customWidth="1"/>
    <col min="9" max="9" width="7.28125" style="0" customWidth="1"/>
    <col min="10" max="10" width="7.57421875" style="0" customWidth="1"/>
    <col min="11" max="11" width="8.00390625" style="0" customWidth="1"/>
    <col min="12" max="13" width="7.7109375" style="0" customWidth="1"/>
    <col min="14" max="14" width="8.00390625" style="0" customWidth="1"/>
    <col min="15" max="15" width="7.8515625" style="0" customWidth="1"/>
    <col min="16" max="17" width="7.7109375" style="0" customWidth="1"/>
  </cols>
  <sheetData>
    <row r="1" spans="1:5" ht="21">
      <c r="A1" s="95" t="s">
        <v>137</v>
      </c>
      <c r="B1" s="95"/>
      <c r="C1" s="95"/>
      <c r="D1" s="95"/>
      <c r="E1" s="95"/>
    </row>
    <row r="2" spans="1:5" ht="21">
      <c r="A2" s="92"/>
      <c r="B2" s="92"/>
      <c r="C2" s="92"/>
      <c r="D2" s="92"/>
      <c r="E2" s="92"/>
    </row>
    <row r="3" spans="1:5" ht="21">
      <c r="A3" s="92"/>
      <c r="B3" s="92"/>
      <c r="C3" s="92"/>
      <c r="D3" s="92"/>
      <c r="E3" s="92"/>
    </row>
    <row r="4" spans="1:5" s="51" customFormat="1" ht="23.25">
      <c r="A4" s="93" t="s">
        <v>119</v>
      </c>
      <c r="B4" s="93"/>
      <c r="C4" s="93"/>
      <c r="D4" s="93"/>
      <c r="E4" s="93"/>
    </row>
    <row r="5" spans="1:5" s="51" customFormat="1" ht="23.25">
      <c r="A5" s="96" t="s">
        <v>120</v>
      </c>
      <c r="B5" s="96"/>
      <c r="C5" s="96"/>
      <c r="D5" s="96"/>
      <c r="E5" s="96"/>
    </row>
    <row r="6" spans="1:5" s="51" customFormat="1" ht="23.25">
      <c r="A6" s="97" t="s">
        <v>121</v>
      </c>
      <c r="B6" s="97"/>
      <c r="C6" s="97"/>
      <c r="D6" s="97"/>
      <c r="E6" s="97"/>
    </row>
    <row r="7" spans="1:5" s="51" customFormat="1" ht="23.25">
      <c r="A7" s="94" t="s">
        <v>122</v>
      </c>
      <c r="B7" s="94"/>
      <c r="C7" s="94"/>
      <c r="D7" s="94"/>
      <c r="E7" s="94"/>
    </row>
    <row r="8" spans="1:5" s="51" customFormat="1" ht="23.25">
      <c r="A8" s="54" t="s">
        <v>112</v>
      </c>
      <c r="B8" s="55" t="s">
        <v>116</v>
      </c>
      <c r="C8" s="55" t="s">
        <v>117</v>
      </c>
      <c r="D8" s="55" t="s">
        <v>118</v>
      </c>
      <c r="E8" s="55" t="s">
        <v>68</v>
      </c>
    </row>
    <row r="9" spans="1:5" s="51" customFormat="1" ht="23.25">
      <c r="A9" s="56" t="s">
        <v>113</v>
      </c>
      <c r="B9" s="57">
        <v>1587553.5</v>
      </c>
      <c r="C9" s="57">
        <v>1703166</v>
      </c>
      <c r="D9" s="57"/>
      <c r="E9" s="57"/>
    </row>
    <row r="10" spans="1:5" s="51" customFormat="1" ht="23.25">
      <c r="A10" s="56" t="s">
        <v>114</v>
      </c>
      <c r="B10" s="57">
        <v>229033.49</v>
      </c>
      <c r="C10" s="57">
        <v>219048.58</v>
      </c>
      <c r="D10" s="57"/>
      <c r="E10" s="57"/>
    </row>
    <row r="11" spans="1:5" s="51" customFormat="1" ht="23.25">
      <c r="A11" s="56" t="s">
        <v>115</v>
      </c>
      <c r="B11" s="57">
        <v>307369</v>
      </c>
      <c r="C11" s="57">
        <v>311370</v>
      </c>
      <c r="D11" s="57"/>
      <c r="E11" s="57"/>
    </row>
    <row r="12" spans="1:5" s="51" customFormat="1" ht="23.25">
      <c r="A12" s="54" t="s">
        <v>3</v>
      </c>
      <c r="B12" s="58">
        <f>SUM(B9:B11)</f>
        <v>2123955.99</v>
      </c>
      <c r="C12" s="58">
        <f>SUM(C9:C11)</f>
        <v>2233584.58</v>
      </c>
      <c r="D12" s="58"/>
      <c r="E12" s="58"/>
    </row>
    <row r="13" spans="1:5" s="51" customFormat="1" ht="23.25">
      <c r="A13" s="59"/>
      <c r="B13" s="60"/>
      <c r="C13" s="60"/>
      <c r="D13" s="60"/>
      <c r="E13" s="60"/>
    </row>
    <row r="14" spans="1:5" s="51" customFormat="1" ht="23.25">
      <c r="A14" s="93" t="s">
        <v>123</v>
      </c>
      <c r="B14" s="93"/>
      <c r="C14" s="93"/>
      <c r="D14" s="93"/>
      <c r="E14" s="93"/>
    </row>
    <row r="15" spans="1:5" s="51" customFormat="1" ht="23.25">
      <c r="A15" s="92" t="s">
        <v>124</v>
      </c>
      <c r="B15" s="92"/>
      <c r="C15" s="92"/>
      <c r="D15" s="92"/>
      <c r="E15" s="92"/>
    </row>
    <row r="16" spans="1:5" s="51" customFormat="1" ht="23.25">
      <c r="A16" s="92" t="s">
        <v>125</v>
      </c>
      <c r="B16" s="92"/>
      <c r="C16" s="92"/>
      <c r="D16" s="92"/>
      <c r="E16" s="92"/>
    </row>
    <row r="17" spans="1:5" s="51" customFormat="1" ht="23.25">
      <c r="A17" s="92" t="s">
        <v>126</v>
      </c>
      <c r="B17" s="92"/>
      <c r="C17" s="92"/>
      <c r="D17" s="92"/>
      <c r="E17" s="92"/>
    </row>
    <row r="18" spans="1:5" s="51" customFormat="1" ht="23.25">
      <c r="A18" s="92" t="s">
        <v>127</v>
      </c>
      <c r="B18" s="92"/>
      <c r="C18" s="92"/>
      <c r="D18" s="92"/>
      <c r="E18" s="92"/>
    </row>
    <row r="19" spans="1:5" s="51" customFormat="1" ht="23.25">
      <c r="A19" s="92"/>
      <c r="B19" s="92"/>
      <c r="C19" s="92"/>
      <c r="D19" s="92"/>
      <c r="E19" s="92"/>
    </row>
    <row r="20" spans="1:5" s="51" customFormat="1" ht="23.25">
      <c r="A20" s="93" t="s">
        <v>128</v>
      </c>
      <c r="B20" s="93"/>
      <c r="C20" s="93"/>
      <c r="D20" s="93"/>
      <c r="E20" s="93"/>
    </row>
    <row r="21" spans="1:5" s="51" customFormat="1" ht="23.25">
      <c r="A21" s="92" t="s">
        <v>129</v>
      </c>
      <c r="B21" s="92"/>
      <c r="C21" s="92"/>
      <c r="D21" s="92"/>
      <c r="E21" s="92"/>
    </row>
    <row r="22" spans="1:5" s="51" customFormat="1" ht="23.25">
      <c r="A22" s="92" t="s">
        <v>130</v>
      </c>
      <c r="B22" s="92"/>
      <c r="C22" s="92"/>
      <c r="D22" s="92"/>
      <c r="E22" s="92"/>
    </row>
    <row r="23" spans="1:5" s="51" customFormat="1" ht="23.25">
      <c r="A23" s="92" t="s">
        <v>131</v>
      </c>
      <c r="B23" s="92"/>
      <c r="C23" s="92"/>
      <c r="D23" s="92"/>
      <c r="E23" s="92"/>
    </row>
    <row r="24" spans="1:5" s="51" customFormat="1" ht="23.25">
      <c r="A24" s="92" t="s">
        <v>132</v>
      </c>
      <c r="B24" s="92"/>
      <c r="C24" s="92"/>
      <c r="D24" s="92"/>
      <c r="E24" s="92"/>
    </row>
    <row r="25" spans="1:5" s="51" customFormat="1" ht="23.25">
      <c r="A25" s="92" t="s">
        <v>133</v>
      </c>
      <c r="B25" s="92"/>
      <c r="C25" s="92"/>
      <c r="D25" s="92"/>
      <c r="E25" s="92"/>
    </row>
    <row r="26" spans="1:5" s="51" customFormat="1" ht="23.25">
      <c r="A26" s="92" t="s">
        <v>134</v>
      </c>
      <c r="B26" s="92"/>
      <c r="C26" s="92"/>
      <c r="D26" s="92"/>
      <c r="E26" s="92"/>
    </row>
    <row r="27" spans="1:5" s="51" customFormat="1" ht="23.25">
      <c r="A27" s="92" t="s">
        <v>135</v>
      </c>
      <c r="B27" s="92"/>
      <c r="C27" s="92"/>
      <c r="D27" s="92"/>
      <c r="E27" s="92"/>
    </row>
    <row r="28" spans="1:5" s="51" customFormat="1" ht="23.25">
      <c r="A28" s="92" t="s">
        <v>136</v>
      </c>
      <c r="B28" s="92"/>
      <c r="C28" s="92"/>
      <c r="D28" s="92"/>
      <c r="E28" s="92"/>
    </row>
    <row r="29" spans="1:5" s="51" customFormat="1" ht="23.25">
      <c r="A29" s="59"/>
      <c r="B29" s="60"/>
      <c r="C29" s="60"/>
      <c r="D29" s="60"/>
      <c r="E29" s="60"/>
    </row>
    <row r="30" spans="1:5" s="51" customFormat="1" ht="23.25">
      <c r="A30" s="59"/>
      <c r="B30" s="60"/>
      <c r="C30" s="60"/>
      <c r="D30" s="60"/>
      <c r="E30" s="60"/>
    </row>
    <row r="31" spans="1:5" s="51" customFormat="1" ht="23.25">
      <c r="A31" s="59"/>
      <c r="B31" s="60"/>
      <c r="C31" s="60"/>
      <c r="D31" s="60"/>
      <c r="E31" s="60"/>
    </row>
    <row r="32" spans="1:5" s="51" customFormat="1" ht="23.25">
      <c r="A32" s="59"/>
      <c r="B32" s="60"/>
      <c r="C32" s="60"/>
      <c r="D32" s="60"/>
      <c r="E32" s="60"/>
    </row>
    <row r="33" spans="1:5" s="51" customFormat="1" ht="23.25">
      <c r="A33" s="59"/>
      <c r="B33" s="60"/>
      <c r="C33" s="60"/>
      <c r="D33" s="60"/>
      <c r="E33" s="60"/>
    </row>
    <row r="34" spans="1:5" s="51" customFormat="1" ht="23.25">
      <c r="A34" s="59"/>
      <c r="B34" s="60"/>
      <c r="C34" s="60"/>
      <c r="D34" s="60"/>
      <c r="E34" s="60"/>
    </row>
    <row r="35" spans="1:5" s="51" customFormat="1" ht="23.25">
      <c r="A35" s="59"/>
      <c r="B35" s="60"/>
      <c r="C35" s="60"/>
      <c r="D35" s="60"/>
      <c r="E35" s="60"/>
    </row>
    <row r="36" spans="1:5" s="51" customFormat="1" ht="23.25">
      <c r="A36" s="59"/>
      <c r="B36" s="60"/>
      <c r="C36" s="60"/>
      <c r="D36" s="60"/>
      <c r="E36" s="60"/>
    </row>
    <row r="37" spans="1:5" s="51" customFormat="1" ht="23.25">
      <c r="A37" s="59"/>
      <c r="B37" s="60"/>
      <c r="C37" s="60"/>
      <c r="D37" s="60"/>
      <c r="E37" s="60"/>
    </row>
    <row r="38" spans="1:5" s="51" customFormat="1" ht="23.25">
      <c r="A38" s="59"/>
      <c r="B38" s="60"/>
      <c r="C38" s="60"/>
      <c r="D38" s="60"/>
      <c r="E38" s="60"/>
    </row>
    <row r="39" spans="1:5" s="51" customFormat="1" ht="23.25">
      <c r="A39" s="59"/>
      <c r="B39" s="60"/>
      <c r="C39" s="60"/>
      <c r="D39" s="60"/>
      <c r="E39" s="60"/>
    </row>
    <row r="40" spans="1:5" s="51" customFormat="1" ht="23.25">
      <c r="A40" s="59"/>
      <c r="B40" s="60"/>
      <c r="C40" s="60"/>
      <c r="D40" s="60"/>
      <c r="E40" s="60"/>
    </row>
    <row r="41" spans="1:5" s="51" customFormat="1" ht="23.25">
      <c r="A41" s="59"/>
      <c r="B41" s="60"/>
      <c r="C41" s="60"/>
      <c r="D41" s="60"/>
      <c r="E41" s="60"/>
    </row>
    <row r="42" spans="1:5" s="51" customFormat="1" ht="23.25">
      <c r="A42" s="59"/>
      <c r="B42" s="60"/>
      <c r="C42" s="60"/>
      <c r="D42" s="60"/>
      <c r="E42" s="60"/>
    </row>
    <row r="43" spans="1:5" s="51" customFormat="1" ht="23.25">
      <c r="A43" s="59"/>
      <c r="B43" s="60"/>
      <c r="C43" s="60"/>
      <c r="D43" s="60"/>
      <c r="E43" s="60"/>
    </row>
    <row r="44" spans="1:5" s="51" customFormat="1" ht="23.25">
      <c r="A44" s="59"/>
      <c r="B44" s="60"/>
      <c r="C44" s="60"/>
      <c r="D44" s="60"/>
      <c r="E44" s="60"/>
    </row>
    <row r="45" spans="1:5" s="51" customFormat="1" ht="23.25">
      <c r="A45" s="52"/>
      <c r="B45" s="53"/>
      <c r="C45" s="53"/>
      <c r="D45" s="53"/>
      <c r="E45" s="53"/>
    </row>
    <row r="46" spans="1:5" s="51" customFormat="1" ht="23.25">
      <c r="A46" s="52"/>
      <c r="B46" s="53"/>
      <c r="C46" s="53"/>
      <c r="D46" s="53"/>
      <c r="E46" s="53"/>
    </row>
    <row r="47" spans="1:5" s="51" customFormat="1" ht="23.25">
      <c r="A47" s="52"/>
      <c r="B47" s="53"/>
      <c r="C47" s="53"/>
      <c r="D47" s="53"/>
      <c r="E47" s="53"/>
    </row>
    <row r="48" spans="1:5" s="51" customFormat="1" ht="23.25">
      <c r="A48" s="52"/>
      <c r="B48" s="53"/>
      <c r="C48" s="53"/>
      <c r="D48" s="53"/>
      <c r="E48" s="53"/>
    </row>
    <row r="49" spans="1:5" s="51" customFormat="1" ht="23.25">
      <c r="A49" s="52"/>
      <c r="B49" s="53"/>
      <c r="C49" s="53"/>
      <c r="D49" s="53"/>
      <c r="E49" s="53"/>
    </row>
    <row r="50" spans="1:5" s="51" customFormat="1" ht="23.25">
      <c r="A50" s="52"/>
      <c r="B50" s="53"/>
      <c r="C50" s="53"/>
      <c r="D50" s="53"/>
      <c r="E50" s="53"/>
    </row>
    <row r="51" spans="1:5" s="51" customFormat="1" ht="23.25">
      <c r="A51" s="52"/>
      <c r="B51" s="53"/>
      <c r="C51" s="53"/>
      <c r="D51" s="53"/>
      <c r="E51" s="53"/>
    </row>
    <row r="52" spans="1:5" s="51" customFormat="1" ht="23.25">
      <c r="A52" s="52"/>
      <c r="B52" s="53"/>
      <c r="C52" s="53"/>
      <c r="D52" s="53"/>
      <c r="E52" s="53"/>
    </row>
    <row r="53" spans="1:5" s="51" customFormat="1" ht="23.25">
      <c r="A53" s="52"/>
      <c r="B53" s="53"/>
      <c r="C53" s="53"/>
      <c r="D53" s="53"/>
      <c r="E53" s="53"/>
    </row>
    <row r="54" spans="1:5" s="51" customFormat="1" ht="23.25">
      <c r="A54" s="52"/>
      <c r="B54" s="53"/>
      <c r="C54" s="53"/>
      <c r="D54" s="53"/>
      <c r="E54" s="53"/>
    </row>
    <row r="55" spans="1:5" s="51" customFormat="1" ht="23.25">
      <c r="A55" s="52"/>
      <c r="B55" s="53"/>
      <c r="C55" s="53"/>
      <c r="D55" s="53"/>
      <c r="E55" s="53"/>
    </row>
    <row r="56" spans="1:5" s="51" customFormat="1" ht="23.25">
      <c r="A56" s="52"/>
      <c r="B56" s="53"/>
      <c r="C56" s="53"/>
      <c r="D56" s="53"/>
      <c r="E56" s="53"/>
    </row>
    <row r="57" spans="1:5" s="51" customFormat="1" ht="23.25">
      <c r="A57" s="52"/>
      <c r="B57" s="53"/>
      <c r="C57" s="53"/>
      <c r="D57" s="53"/>
      <c r="E57" s="53"/>
    </row>
    <row r="58" spans="1:5" s="51" customFormat="1" ht="23.25">
      <c r="A58" s="52"/>
      <c r="B58" s="53"/>
      <c r="C58" s="53"/>
      <c r="D58" s="53"/>
      <c r="E58" s="53"/>
    </row>
  </sheetData>
  <sheetProtection/>
  <mergeCells count="22">
    <mergeCell ref="A3:E3"/>
    <mergeCell ref="A2:E2"/>
    <mergeCell ref="A1:E1"/>
    <mergeCell ref="A4:E4"/>
    <mergeCell ref="A5:E5"/>
    <mergeCell ref="A6:E6"/>
    <mergeCell ref="A7:E7"/>
    <mergeCell ref="A14:E14"/>
    <mergeCell ref="A15:E15"/>
    <mergeCell ref="A16:E16"/>
    <mergeCell ref="A17:E17"/>
    <mergeCell ref="A18:E18"/>
    <mergeCell ref="A19:E19"/>
    <mergeCell ref="A20:E20"/>
    <mergeCell ref="A21:E21"/>
    <mergeCell ref="A28:E28"/>
    <mergeCell ref="A22:E22"/>
    <mergeCell ref="A23:E23"/>
    <mergeCell ref="A24:E24"/>
    <mergeCell ref="A25:E25"/>
    <mergeCell ref="A26:E26"/>
    <mergeCell ref="A27:E27"/>
  </mergeCells>
  <printOptions/>
  <pageMargins left="0.44" right="0.12" top="0.15748031496062992" bottom="0.1968503937007874" header="0.11811023622047245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2013-01-24T08:56:01Z</cp:lastPrinted>
  <dcterms:created xsi:type="dcterms:W3CDTF">2005-04-29T04:59:16Z</dcterms:created>
  <dcterms:modified xsi:type="dcterms:W3CDTF">2013-01-24T08:56:06Z</dcterms:modified>
  <cp:category/>
  <cp:version/>
  <cp:contentType/>
  <cp:contentStatus/>
</cp:coreProperties>
</file>